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陈正宏\2021\规划资料\杨姐\中国科学院地球化学研究所-贵阳所\"/>
    </mc:Choice>
  </mc:AlternateContent>
  <bookViews>
    <workbookView xWindow="0" yWindow="0" windowWidth="20490" windowHeight="7860" tabRatio="731" activeTab="6"/>
  </bookViews>
  <sheets>
    <sheet name="汇总" sheetId="48" r:id="rId1"/>
    <sheet name="家具" sheetId="41" r:id="rId2"/>
    <sheet name="装饰装修" sheetId="43" r:id="rId3"/>
    <sheet name="给排水" sheetId="45" r:id="rId4"/>
    <sheet name="电器" sheetId="44" r:id="rId5"/>
    <sheet name="排风" sheetId="46" r:id="rId6"/>
    <sheet name="空调" sheetId="47" r:id="rId7"/>
  </sheets>
  <definedNames>
    <definedName name="_xlnm._FilterDatabase" localSheetId="4" hidden="1">电器!$A$2:$F$160</definedName>
    <definedName name="_xlnm._FilterDatabase" localSheetId="3" hidden="1">给排水!$A$2:$F$97</definedName>
    <definedName name="_xlnm._FilterDatabase" localSheetId="1" hidden="1">家具!$A$2:$F$81</definedName>
    <definedName name="_xlnm._FilterDatabase" localSheetId="6" hidden="1">空调!$A$2:$F$18</definedName>
    <definedName name="_xlnm._FilterDatabase" localSheetId="5" hidden="1">排风!$A$2:$F$54</definedName>
    <definedName name="_xlnm._FilterDatabase" localSheetId="2" hidden="1">装饰装修!$A$2:$F$210</definedName>
    <definedName name="_xlnm.Print_Area" localSheetId="4">电器!$A$1:$F$160</definedName>
    <definedName name="_xlnm.Print_Area" localSheetId="3">给排水!$A$1:$F$97</definedName>
    <definedName name="_xlnm.Print_Area" localSheetId="0">汇总!$A$1:$E$9</definedName>
    <definedName name="_xlnm.Print_Area" localSheetId="1">家具!$A$1:$F$81</definedName>
    <definedName name="_xlnm.Print_Area" localSheetId="6">空调!$A$1:$F$18</definedName>
    <definedName name="_xlnm.Print_Area" localSheetId="5">排风!$A$1:$F$54</definedName>
    <definedName name="_xlnm.Print_Area" localSheetId="2">装饰装修!$A$1:$F$210</definedName>
    <definedName name="_xlnm.Print_Titles" localSheetId="4">电器!$1:$2</definedName>
    <definedName name="_xlnm.Print_Titles" localSheetId="3">给排水!$1:$2</definedName>
    <definedName name="_xlnm.Print_Titles" localSheetId="1">家具!$1:$2</definedName>
    <definedName name="_xlnm.Print_Titles" localSheetId="6">空调!$1:$2</definedName>
    <definedName name="_xlnm.Print_Titles" localSheetId="5">排风!$1:$2</definedName>
    <definedName name="_xlnm.Print_Titles" localSheetId="2">装饰装修!$1:$2</definedName>
  </definedNames>
  <calcPr calcId="152511"/>
</workbook>
</file>

<file path=xl/calcChain.xml><?xml version="1.0" encoding="utf-8"?>
<calcChain xmlns="http://schemas.openxmlformats.org/spreadsheetml/2006/main">
  <c r="E12" i="47" l="1"/>
  <c r="E4" i="47"/>
  <c r="E47" i="46"/>
  <c r="E28" i="46"/>
  <c r="E27" i="46"/>
  <c r="E20" i="46"/>
  <c r="E11" i="46"/>
  <c r="E151" i="44"/>
  <c r="E150" i="44"/>
  <c r="E145" i="44"/>
  <c r="E144" i="44"/>
  <c r="E137" i="44"/>
  <c r="E125" i="44"/>
  <c r="E112" i="44"/>
  <c r="E99" i="44"/>
  <c r="E86" i="44"/>
  <c r="E73" i="44"/>
  <c r="E61" i="44"/>
  <c r="E49" i="44"/>
  <c r="E37" i="44"/>
  <c r="E25" i="44"/>
  <c r="E13" i="44"/>
  <c r="E69" i="45"/>
  <c r="E68" i="45"/>
  <c r="E45" i="45"/>
  <c r="E44" i="45"/>
  <c r="E37" i="45"/>
  <c r="E36" i="45"/>
  <c r="E29" i="45"/>
  <c r="E28" i="45"/>
  <c r="E21" i="45"/>
  <c r="E20" i="45"/>
  <c r="E14" i="45"/>
  <c r="E13" i="45"/>
  <c r="E204" i="43"/>
  <c r="E196" i="43"/>
  <c r="E197" i="43" s="1"/>
  <c r="E195" i="43"/>
  <c r="E193" i="43"/>
  <c r="E194" i="43" s="1"/>
  <c r="E192" i="43"/>
  <c r="E189" i="43"/>
  <c r="E187" i="43"/>
  <c r="E176" i="43"/>
  <c r="E177" i="43" s="1"/>
  <c r="E175" i="43"/>
  <c r="E178" i="43" s="1"/>
  <c r="E166" i="43"/>
  <c r="E167" i="43" s="1"/>
  <c r="E165" i="43"/>
  <c r="E168" i="43" s="1"/>
  <c r="E162" i="43"/>
  <c r="E161" i="43"/>
  <c r="E160" i="43"/>
  <c r="E159" i="43"/>
  <c r="E153" i="43"/>
  <c r="E154" i="43" s="1"/>
  <c r="E152" i="43"/>
  <c r="E158" i="43" s="1"/>
  <c r="E150" i="43"/>
  <c r="E149" i="43"/>
  <c r="E148" i="43"/>
  <c r="E142" i="43" s="1"/>
  <c r="E147" i="43"/>
  <c r="E146" i="43"/>
  <c r="E144" i="43"/>
  <c r="E143" i="43" s="1"/>
  <c r="E140" i="43"/>
  <c r="E139" i="43"/>
  <c r="E138" i="43"/>
  <c r="E137" i="43" s="1"/>
  <c r="E136" i="43"/>
  <c r="E134" i="43"/>
  <c r="E133" i="43" s="1"/>
  <c r="E127" i="43"/>
  <c r="E125" i="43"/>
  <c r="E126" i="43" s="1"/>
  <c r="E121" i="43"/>
  <c r="E122" i="43" s="1"/>
  <c r="E123" i="43" s="1"/>
  <c r="E120" i="43"/>
  <c r="E115" i="43" s="1"/>
  <c r="E119" i="43"/>
  <c r="E118" i="43"/>
  <c r="E117" i="43" s="1"/>
  <c r="E116" i="43"/>
  <c r="E111" i="43"/>
  <c r="E107" i="43"/>
  <c r="E108" i="43" s="1"/>
  <c r="E109" i="43" s="1"/>
  <c r="E110" i="43" s="1"/>
  <c r="E106" i="43"/>
  <c r="E105" i="43"/>
  <c r="E104" i="43"/>
  <c r="E103" i="43" s="1"/>
  <c r="E102" i="43"/>
  <c r="E100" i="43"/>
  <c r="E99" i="43" s="1"/>
  <c r="E92" i="43"/>
  <c r="E91" i="43"/>
  <c r="E89" i="43"/>
  <c r="E90" i="43" s="1"/>
  <c r="E85" i="43"/>
  <c r="E86" i="43" s="1"/>
  <c r="E87" i="43" s="1"/>
  <c r="E88" i="43" s="1"/>
  <c r="E84" i="43"/>
  <c r="E79" i="43" s="1"/>
  <c r="E83" i="43"/>
  <c r="E82" i="43"/>
  <c r="E81" i="43" s="1"/>
  <c r="E80" i="43"/>
  <c r="E77" i="43"/>
  <c r="E76" i="43"/>
  <c r="E75" i="43"/>
  <c r="E69" i="43" s="1"/>
  <c r="E73" i="43"/>
  <c r="E71" i="43"/>
  <c r="E70" i="43" s="1"/>
  <c r="E62" i="43"/>
  <c r="E63" i="43" s="1"/>
  <c r="E64" i="43" s="1"/>
  <c r="E65" i="43" s="1"/>
  <c r="E61" i="43"/>
  <c r="E60" i="43"/>
  <c r="E59" i="43"/>
  <c r="E53" i="43" s="1"/>
  <c r="E58" i="43"/>
  <c r="E57" i="43"/>
  <c r="E55" i="43"/>
  <c r="E54" i="43"/>
  <c r="E49" i="43"/>
  <c r="E50" i="43" s="1"/>
  <c r="E45" i="43"/>
  <c r="E46" i="43" s="1"/>
  <c r="E47" i="43" s="1"/>
  <c r="E44" i="43"/>
  <c r="E43" i="43"/>
  <c r="E38" i="43" s="1"/>
  <c r="E42" i="43"/>
  <c r="E41" i="43"/>
  <c r="E40" i="43" s="1"/>
  <c r="E39" i="43"/>
  <c r="E36" i="43"/>
  <c r="E35" i="43"/>
  <c r="E34" i="43"/>
  <c r="E33" i="43" s="1"/>
  <c r="E32" i="43"/>
  <c r="E29" i="43"/>
  <c r="E28" i="43" s="1"/>
  <c r="E26" i="43"/>
  <c r="E24" i="43"/>
  <c r="E23" i="43"/>
  <c r="E22" i="43"/>
  <c r="E16" i="43" s="1"/>
  <c r="E20" i="43"/>
  <c r="E18" i="43"/>
  <c r="E17" i="43" s="1"/>
  <c r="E14" i="43"/>
  <c r="E13" i="43"/>
  <c r="E12" i="43"/>
  <c r="E11" i="43" s="1"/>
  <c r="E10" i="43"/>
  <c r="E8" i="43"/>
  <c r="E7" i="43"/>
  <c r="E6" i="43" s="1"/>
  <c r="B8" i="48"/>
  <c r="B7" i="48"/>
  <c r="B6" i="48"/>
  <c r="B5" i="48"/>
  <c r="B4" i="48"/>
  <c r="B3" i="48"/>
  <c r="E74" i="43" l="1"/>
  <c r="E132" i="43"/>
  <c r="E21" i="43"/>
  <c r="E198" i="43"/>
  <c r="E27" i="43"/>
  <c r="E124" i="43"/>
  <c r="E179" i="43"/>
  <c r="E181" i="43"/>
  <c r="E98" i="43"/>
  <c r="E180" i="43"/>
  <c r="E5" i="43"/>
  <c r="E171" i="43"/>
  <c r="E170" i="43"/>
  <c r="E169" i="43"/>
</calcChain>
</file>

<file path=xl/sharedStrings.xml><?xml version="1.0" encoding="utf-8"?>
<sst xmlns="http://schemas.openxmlformats.org/spreadsheetml/2006/main" count="1965" uniqueCount="331">
  <si>
    <t>汇总报价</t>
  </si>
  <si>
    <t>序号</t>
  </si>
  <si>
    <t>项日名称</t>
  </si>
  <si>
    <t>数量</t>
  </si>
  <si>
    <t>单位</t>
  </si>
  <si>
    <t>备注</t>
  </si>
  <si>
    <t>A</t>
  </si>
  <si>
    <t>项</t>
  </si>
  <si>
    <t>B</t>
  </si>
  <si>
    <t>C</t>
  </si>
  <si>
    <t>D</t>
  </si>
  <si>
    <t>E</t>
  </si>
  <si>
    <t>F</t>
  </si>
  <si>
    <t>实验家具工程报价清单</t>
  </si>
  <si>
    <t>名称</t>
  </si>
  <si>
    <t>型号及规格</t>
  </si>
  <si>
    <t>(一）实验室家具</t>
  </si>
  <si>
    <t>02-中试室</t>
  </si>
  <si>
    <t>边台</t>
  </si>
  <si>
    <t>3000*750*853mm</t>
  </si>
  <si>
    <t>组</t>
  </si>
  <si>
    <t>钢木结构，采用12.7mm实芯理化板台面，配插座</t>
  </si>
  <si>
    <t>4500*750*853mm</t>
  </si>
  <si>
    <t>实验凳</t>
  </si>
  <si>
    <t>张</t>
  </si>
  <si>
    <t>黑色仿皮凳面，气压升降，配脚踏圈，万向轮.</t>
  </si>
  <si>
    <t>03-普化室</t>
  </si>
  <si>
    <t>4000*750*853mm</t>
  </si>
  <si>
    <t>转角台</t>
  </si>
  <si>
    <t>1000*1000*853mm</t>
  </si>
  <si>
    <t>900*750*853mm</t>
  </si>
  <si>
    <t>2000*750*853mm</t>
  </si>
  <si>
    <t>中央台</t>
  </si>
  <si>
    <t>3750*1500*853mm</t>
  </si>
  <si>
    <t>试剂架</t>
  </si>
  <si>
    <t>3000*400*750mm</t>
  </si>
  <si>
    <t>全钢立柱+双层钢化玻璃层板</t>
  </si>
  <si>
    <t>水盆水龙头</t>
  </si>
  <si>
    <t>560*465*300mm</t>
  </si>
  <si>
    <t>套</t>
  </si>
  <si>
    <t>PP560水盆及三口水龙头各1套</t>
  </si>
  <si>
    <t>PP滴水架</t>
  </si>
  <si>
    <t>PP材质</t>
  </si>
  <si>
    <t>桌上型单口洗眼器</t>
  </si>
  <si>
    <t>单口</t>
  </si>
  <si>
    <t>钢制通风柜</t>
  </si>
  <si>
    <t>1500*850*2350mm</t>
  </si>
  <si>
    <t>全钢结构，采用12.7mm实芯理化板台面，配PP小水杯+壁式水嘴各1套，配插座2件</t>
  </si>
  <si>
    <t>气瓶柜</t>
  </si>
  <si>
    <t>900*450*1800mm</t>
  </si>
  <si>
    <t>全木结构，内置双气瓶卡圈</t>
  </si>
  <si>
    <t>试剂柜</t>
  </si>
  <si>
    <t>个</t>
  </si>
  <si>
    <t>全木结构，上嵌玻璃掩门、下木制掩门，配4层木制活动层板</t>
  </si>
  <si>
    <t>器皿柜</t>
  </si>
  <si>
    <t>全木结构，上下均嵌玻璃掩门，配4层抗倍特冲孔层板，配PP接水盘2套</t>
  </si>
  <si>
    <t>04-高温室/天平室</t>
  </si>
  <si>
    <t>高温矮台</t>
  </si>
  <si>
    <t>2100*750*600mm</t>
  </si>
  <si>
    <t>钢木结构，采用18mm大理石台面，配插座</t>
  </si>
  <si>
    <t>天平台</t>
  </si>
  <si>
    <t>900*600*853mm</t>
  </si>
  <si>
    <t>全钢结构，采用36mm大理石台面，配插座</t>
  </si>
  <si>
    <t>05-样品晒干区</t>
  </si>
  <si>
    <t>立柱水盆及单口水龙头</t>
  </si>
  <si>
    <t>陶瓷水柱水盆及单口水龙头</t>
  </si>
  <si>
    <t>06-实验室</t>
  </si>
  <si>
    <t>4500*1500*853mm</t>
  </si>
  <si>
    <t>3750*400*750mm</t>
  </si>
  <si>
    <t>07-前室/恒温室</t>
  </si>
  <si>
    <t>3500*750*853mm</t>
  </si>
  <si>
    <t>2600*250*750mm</t>
  </si>
  <si>
    <t>08-实验室/储存室</t>
  </si>
  <si>
    <t>2100*750*853mm</t>
  </si>
  <si>
    <t>1600*750*853mm</t>
  </si>
  <si>
    <t>货架</t>
  </si>
  <si>
    <t>1200*500*1800mm</t>
  </si>
  <si>
    <t>钢制结构，配4层木制层板</t>
  </si>
  <si>
    <t>09-仪器室/办公室</t>
  </si>
  <si>
    <r>
      <rPr>
        <sz val="12"/>
        <color theme="1"/>
        <rFont val="宋体"/>
        <family val="3"/>
        <charset val="134"/>
      </rPr>
      <t>2</t>
    </r>
    <r>
      <rPr>
        <sz val="12"/>
        <color theme="1"/>
        <rFont val="宋体"/>
        <family val="3"/>
        <charset val="134"/>
      </rPr>
      <t>2</t>
    </r>
    <r>
      <rPr>
        <sz val="12"/>
        <color theme="1"/>
        <rFont val="宋体"/>
        <family val="3"/>
        <charset val="134"/>
      </rPr>
      <t>00*750*853mm</t>
    </r>
  </si>
  <si>
    <t>10-实验室</t>
  </si>
  <si>
    <r>
      <rPr>
        <sz val="12"/>
        <color theme="1"/>
        <rFont val="宋体"/>
        <family val="3"/>
        <charset val="134"/>
      </rPr>
      <t>3</t>
    </r>
    <r>
      <rPr>
        <sz val="12"/>
        <color theme="1"/>
        <rFont val="宋体"/>
        <family val="3"/>
        <charset val="134"/>
      </rPr>
      <t>0</t>
    </r>
    <r>
      <rPr>
        <sz val="12"/>
        <color theme="1"/>
        <rFont val="宋体"/>
        <family val="3"/>
        <charset val="134"/>
      </rPr>
      <t>00*750*853mm</t>
    </r>
  </si>
  <si>
    <t>制表：</t>
  </si>
  <si>
    <t>审核：</t>
  </si>
  <si>
    <t>装饰装修工程报价清单</t>
  </si>
  <si>
    <t>(二）装饰装修</t>
  </si>
  <si>
    <t>01-培养室</t>
  </si>
  <si>
    <t>铝扣板天花（吊顶H=2.8M)</t>
  </si>
  <si>
    <r>
      <rPr>
        <sz val="12"/>
        <color theme="1"/>
        <rFont val="宋体"/>
        <family val="3"/>
        <charset val="134"/>
      </rPr>
      <t>6</t>
    </r>
    <r>
      <rPr>
        <sz val="12"/>
        <color theme="1"/>
        <rFont val="宋体"/>
        <family val="3"/>
        <charset val="134"/>
      </rPr>
      <t>00*600mm铝扣板，厚度不小于0.8mm</t>
    </r>
  </si>
  <si>
    <t>㎡</t>
  </si>
  <si>
    <t>墙体刮腻子粉</t>
  </si>
  <si>
    <t>墙体刷ICI油漆</t>
  </si>
  <si>
    <t>墙面防水处理</t>
  </si>
  <si>
    <t>外墙面刷防水涂料至楼板底</t>
  </si>
  <si>
    <t>钢制成品门</t>
  </si>
  <si>
    <r>
      <rPr>
        <sz val="12"/>
        <color theme="1"/>
        <rFont val="宋体"/>
        <family val="3"/>
        <charset val="134"/>
      </rPr>
      <t>1</t>
    </r>
    <r>
      <rPr>
        <sz val="12"/>
        <color theme="1"/>
        <rFont val="宋体"/>
        <family val="3"/>
        <charset val="134"/>
      </rPr>
      <t>000*2200mm</t>
    </r>
  </si>
  <si>
    <t>扇</t>
  </si>
  <si>
    <t>PVC成品踢脚线</t>
  </si>
  <si>
    <t>H=100mm</t>
  </si>
  <si>
    <t>m</t>
  </si>
  <si>
    <t>地面找平层</t>
  </si>
  <si>
    <t>水泥沙浆找平，30mm厚</t>
  </si>
  <si>
    <t>PVC自流平</t>
  </si>
  <si>
    <t>2-3mm</t>
  </si>
  <si>
    <t>界面剂</t>
  </si>
  <si>
    <t>PVC地面</t>
  </si>
  <si>
    <t>厚度2.2mm</t>
  </si>
  <si>
    <t>品牌：丽欣</t>
  </si>
  <si>
    <t>轻质砖墙拆除</t>
  </si>
  <si>
    <t>120mm轻质砖墙</t>
  </si>
  <si>
    <t>堵原有门洞</t>
  </si>
  <si>
    <t>1000*2200mm，轻质砖砌体，含双开批荡</t>
  </si>
  <si>
    <t>墙体隔断</t>
  </si>
  <si>
    <t>墙体批荡</t>
  </si>
  <si>
    <t>新砌墙体刮腻子粉</t>
  </si>
  <si>
    <t>新砌墙体刷ICI油漆</t>
  </si>
  <si>
    <t>钢制（一体）门</t>
  </si>
  <si>
    <r>
      <rPr>
        <sz val="12"/>
        <color theme="1"/>
        <rFont val="宋体"/>
        <family val="3"/>
        <charset val="134"/>
      </rPr>
      <t>900*2100</t>
    </r>
    <r>
      <rPr>
        <sz val="12"/>
        <color theme="1"/>
        <rFont val="宋体"/>
        <family val="3"/>
        <charset val="134"/>
      </rPr>
      <t>mm</t>
    </r>
  </si>
  <si>
    <t>密封观察窗及不锈钢窗框</t>
  </si>
  <si>
    <t>2400*1500mm，6mm钢化玻璃固定窗</t>
  </si>
  <si>
    <t>800*800mm瓷砖地面：215元/㎡</t>
  </si>
  <si>
    <t>刷防水涂料</t>
  </si>
  <si>
    <r>
      <rPr>
        <sz val="12"/>
        <rFont val="宋体"/>
        <family val="3"/>
        <charset val="134"/>
      </rPr>
      <t>墙体隔断(H=2.7</t>
    </r>
    <r>
      <rPr>
        <sz val="12"/>
        <rFont val="宋体"/>
        <family val="3"/>
        <charset val="134"/>
      </rPr>
      <t>米）</t>
    </r>
  </si>
  <si>
    <t>50mm厚单层铝玻璃隔断，玻璃厚度8mm</t>
  </si>
  <si>
    <t>钢化玻璃单开地弹门</t>
  </si>
  <si>
    <t>900*2100</t>
  </si>
  <si>
    <t>钢化玻璃单开地弹门门框</t>
  </si>
  <si>
    <t>304不锈钢包边，12mm夹板打底</t>
  </si>
  <si>
    <t>管道式排气扇</t>
  </si>
  <si>
    <t>12寸</t>
  </si>
  <si>
    <r>
      <rPr>
        <sz val="12"/>
        <rFont val="宋体"/>
        <family val="3"/>
        <charset val="134"/>
      </rPr>
      <t>墙体隔断(H=</t>
    </r>
    <r>
      <rPr>
        <sz val="12"/>
        <rFont val="宋体"/>
        <family val="3"/>
        <charset val="134"/>
      </rPr>
      <t>2.7</t>
    </r>
    <r>
      <rPr>
        <sz val="12"/>
        <rFont val="宋体"/>
        <family val="3"/>
        <charset val="134"/>
      </rPr>
      <t>米）</t>
    </r>
  </si>
  <si>
    <t>墙体隔断(H=1米）</t>
  </si>
  <si>
    <t>墙体隔断(H=2.7米）</t>
  </si>
  <si>
    <t>11-实验室</t>
  </si>
  <si>
    <t>钢制成品门（双开）</t>
  </si>
  <si>
    <t>1800*2200mm</t>
  </si>
  <si>
    <t>走廊</t>
  </si>
  <si>
    <r>
      <rPr>
        <sz val="12"/>
        <color theme="1"/>
        <rFont val="宋体"/>
        <family val="3"/>
        <charset val="134"/>
      </rPr>
      <t>1</t>
    </r>
    <r>
      <rPr>
        <sz val="12"/>
        <color theme="1"/>
        <rFont val="宋体"/>
        <family val="3"/>
        <charset val="134"/>
      </rPr>
      <t>800*2400mm</t>
    </r>
  </si>
  <si>
    <t>门禁系统</t>
  </si>
  <si>
    <t>含门禁控制器，刷卡器，双门磁锁，出门安钮开关</t>
  </si>
  <si>
    <t>瓷砖地面</t>
  </si>
  <si>
    <r>
      <rPr>
        <sz val="12"/>
        <color theme="1"/>
        <rFont val="宋体"/>
        <family val="3"/>
        <charset val="134"/>
      </rPr>
      <t>8</t>
    </r>
    <r>
      <rPr>
        <sz val="12"/>
        <color theme="1"/>
        <rFont val="宋体"/>
        <family val="3"/>
        <charset val="134"/>
      </rPr>
      <t>00*800mm</t>
    </r>
  </si>
  <si>
    <t>瓷砖波导线</t>
  </si>
  <si>
    <r>
      <rPr>
        <sz val="12"/>
        <color theme="1"/>
        <rFont val="宋体"/>
        <family val="3"/>
        <charset val="134"/>
      </rPr>
      <t>宽：2</t>
    </r>
    <r>
      <rPr>
        <sz val="12"/>
        <color theme="1"/>
        <rFont val="宋体"/>
        <family val="3"/>
        <charset val="134"/>
      </rPr>
      <t>00mm</t>
    </r>
  </si>
  <si>
    <t>瓷砖踢脚线</t>
  </si>
  <si>
    <t>大理石门槛石</t>
  </si>
  <si>
    <t>1000*200mm</t>
  </si>
  <si>
    <t>条</t>
  </si>
  <si>
    <t>1800*200mm</t>
  </si>
  <si>
    <t>淋浴间</t>
  </si>
  <si>
    <t>刷防水涂料三遍</t>
  </si>
  <si>
    <t>墙面贴瓷砖</t>
  </si>
  <si>
    <r>
      <rPr>
        <sz val="12"/>
        <color theme="1"/>
        <rFont val="宋体"/>
        <family val="3"/>
        <charset val="134"/>
      </rPr>
      <t>6</t>
    </r>
    <r>
      <rPr>
        <sz val="12"/>
        <color theme="1"/>
        <rFont val="宋体"/>
        <family val="3"/>
        <charset val="134"/>
      </rPr>
      <t>00*300mm</t>
    </r>
  </si>
  <si>
    <t xml:space="preserve">地面回填 </t>
  </si>
  <si>
    <t>陶粒回填，高度为250mm</t>
  </si>
  <si>
    <t>地面防水处理</t>
  </si>
  <si>
    <t>地面贴瓷砖</t>
  </si>
  <si>
    <t>300*300mm</t>
  </si>
  <si>
    <t>铝合金卫浴门</t>
  </si>
  <si>
    <t>10寸</t>
  </si>
  <si>
    <t>男卫</t>
  </si>
  <si>
    <t>卫生间隔断</t>
  </si>
  <si>
    <t>13mm厚抗倍特间隔，含门及五金配件</t>
  </si>
  <si>
    <t>间</t>
  </si>
  <si>
    <t>蹲厕+机械冲水阀</t>
  </si>
  <si>
    <t>陶瓷</t>
  </si>
  <si>
    <t>拖把池</t>
  </si>
  <si>
    <t>600*600mm，陶瓷</t>
  </si>
  <si>
    <t>尿兜+感应冲水阀</t>
  </si>
  <si>
    <t>尿兜隔板</t>
  </si>
  <si>
    <t>600*1500mm，含五金配件</t>
  </si>
  <si>
    <t>洗手台</t>
  </si>
  <si>
    <t>1800*600mm,框架结构，大理石台面，含二套陶瓷洗手盆及单口水龙头</t>
  </si>
  <si>
    <t>台</t>
  </si>
  <si>
    <t>梳妆镜</t>
  </si>
  <si>
    <t>1800*1900mm</t>
  </si>
  <si>
    <t>女卫</t>
  </si>
  <si>
    <t>16寸</t>
  </si>
  <si>
    <t>其他</t>
  </si>
  <si>
    <t>垃圾清运费</t>
  </si>
  <si>
    <t>成品保护费</t>
  </si>
  <si>
    <t>给排水工程报价清单</t>
  </si>
  <si>
    <t>(三）给排水</t>
  </si>
  <si>
    <t>PVC-U排水管</t>
  </si>
  <si>
    <t>DN50</t>
  </si>
  <si>
    <t>品牌：联塑</t>
  </si>
  <si>
    <t>PP-R给水管</t>
  </si>
  <si>
    <t>DN20</t>
  </si>
  <si>
    <t>PP-R球阀</t>
  </si>
  <si>
    <t>不锈钢地漏</t>
  </si>
  <si>
    <t>品牌：优质</t>
  </si>
  <si>
    <t>楼板开孔与防水修复</t>
  </si>
  <si>
    <t>墙面与地面开槽及修复</t>
  </si>
  <si>
    <t>水表</t>
  </si>
  <si>
    <t>公共部分</t>
  </si>
  <si>
    <t>DN25</t>
  </si>
  <si>
    <t>DN32</t>
  </si>
  <si>
    <t>DN40</t>
  </si>
  <si>
    <t>给水管附件</t>
  </si>
  <si>
    <t>弯头、三通、变径、直接、管码等</t>
  </si>
  <si>
    <t>DN75</t>
  </si>
  <si>
    <t>排水管附件</t>
  </si>
  <si>
    <t>弯头、三通、变径、直接、存水弯、清扫口、刚性套管等</t>
  </si>
  <si>
    <t>PP-R截止阀</t>
  </si>
  <si>
    <t>安装费及辅材</t>
  </si>
  <si>
    <t>角铁、全牙吊杆、膨胀螺丝、焊条、胶水、生料带</t>
  </si>
  <si>
    <t>电气工程报价清单</t>
  </si>
  <si>
    <t>(四）电气（不含房间照明/照明回路）</t>
  </si>
  <si>
    <t>电源配电箱</t>
  </si>
  <si>
    <t xml:space="preserve"> 含断路器（带漏电开关）</t>
  </si>
  <si>
    <t>品牌：正泰，德力西（含电表）</t>
  </si>
  <si>
    <t>盏</t>
  </si>
  <si>
    <t>品牌：景态源、亮美聚</t>
  </si>
  <si>
    <t>二位翘板开关</t>
  </si>
  <si>
    <t>220V 10A</t>
  </si>
  <si>
    <t>品牌：TCL,松本</t>
  </si>
  <si>
    <t>二三孔插座</t>
  </si>
  <si>
    <t>三孔插座</t>
  </si>
  <si>
    <t>220V16A</t>
  </si>
  <si>
    <t>地面插座</t>
  </si>
  <si>
    <t>电源接线盒</t>
  </si>
  <si>
    <t>220V</t>
  </si>
  <si>
    <t>阻燃铜芯电线</t>
  </si>
  <si>
    <t>ZR-BV-4</t>
  </si>
  <si>
    <t>品牌：珠江电缆</t>
  </si>
  <si>
    <t>PVC阻燃线管</t>
  </si>
  <si>
    <t>φ25</t>
  </si>
  <si>
    <t>三位翘板开关</t>
  </si>
  <si>
    <t>一位翘板开关</t>
  </si>
  <si>
    <t>氧气报警装置</t>
  </si>
  <si>
    <t>氧气</t>
  </si>
  <si>
    <t>带氧气探头及泄漏报警主机，含控制线</t>
  </si>
  <si>
    <t>厨卫专用吸顶灯</t>
  </si>
  <si>
    <t>镀锌桥架</t>
  </si>
  <si>
    <t>尺寸：200*100 槽式桥架</t>
  </si>
  <si>
    <t>品牌：宏际</t>
  </si>
  <si>
    <t>ZR-BV-6</t>
  </si>
  <si>
    <t>阻燃铜芯交联电力电缆</t>
  </si>
  <si>
    <t>ZR-YJV-5*10</t>
  </si>
  <si>
    <t>φ32</t>
  </si>
  <si>
    <t>螺丝、线管弯头、直通、底盒、电工胶布、吊杠、软管套等</t>
  </si>
  <si>
    <t>排风工程报价清单</t>
  </si>
  <si>
    <t>(五）排风&amp;自控系统</t>
  </si>
  <si>
    <t>PF-1</t>
  </si>
  <si>
    <t>玻璃钢离心风机</t>
  </si>
  <si>
    <t>F4-72-6A，N=4kW，N=1450rpm，Q=7800m³/h，P=1160Pa</t>
  </si>
  <si>
    <t>品牌：生泰，万通</t>
  </si>
  <si>
    <t>PP活性炭净化箱</t>
  </si>
  <si>
    <t>处理风量：7800m³/h，箱体外壳材质：PP，填充：活性炭颗粒，设备阻力＜500Pa.</t>
  </si>
  <si>
    <t>品牌：DXY</t>
  </si>
  <si>
    <t>电子调节阀+控制面板</t>
  </si>
  <si>
    <t>φ250</t>
  </si>
  <si>
    <t>品牌：DXY,SCS</t>
  </si>
  <si>
    <t>电动风阀+控制面板</t>
  </si>
  <si>
    <t>φ200</t>
  </si>
  <si>
    <t>PP风管</t>
  </si>
  <si>
    <t>厚度：6mm</t>
  </si>
  <si>
    <t>m2</t>
  </si>
  <si>
    <t>品牌：</t>
  </si>
  <si>
    <t>厚度：5mm</t>
  </si>
  <si>
    <t>品牌：联拓</t>
  </si>
  <si>
    <t>品牌：熙诚</t>
  </si>
  <si>
    <t>φ315</t>
  </si>
  <si>
    <t>PP弯头</t>
  </si>
  <si>
    <t>PP变径</t>
  </si>
  <si>
    <t>PP三通</t>
  </si>
  <si>
    <t>70℃常开防火阀</t>
  </si>
  <si>
    <t>品牌：科创</t>
  </si>
  <si>
    <t>止回阀</t>
  </si>
  <si>
    <t>软连接</t>
  </si>
  <si>
    <t>PVC材质</t>
  </si>
  <si>
    <t>国产优质</t>
  </si>
  <si>
    <t>设备基础（混凝土条状）</t>
  </si>
  <si>
    <t>L*200*200mm</t>
  </si>
  <si>
    <t>米</t>
  </si>
  <si>
    <t>外墙开孔及修复</t>
  </si>
  <si>
    <t>墙体开孔及修复</t>
  </si>
  <si>
    <t>变频控制箱体</t>
  </si>
  <si>
    <t>含断路器、交流接触器、电控箱，输入，输出模块，冷却风扇等</t>
  </si>
  <si>
    <t>管道静压控制器</t>
  </si>
  <si>
    <t>品牌：DWYER</t>
  </si>
  <si>
    <t>变频器</t>
  </si>
  <si>
    <t>4KW</t>
  </si>
  <si>
    <t>自控线</t>
  </si>
  <si>
    <t>PVC线管</t>
  </si>
  <si>
    <t>ZR-YJV-5*4</t>
  </si>
  <si>
    <t>自控系统调试</t>
  </si>
  <si>
    <t>高空作业费</t>
  </si>
  <si>
    <t>设备吊装费</t>
  </si>
  <si>
    <t>安装辅材</t>
  </si>
  <si>
    <t>PF-2</t>
  </si>
  <si>
    <t>F4-72-3.2A，N=1.1kW，N=2900rpm，Q=1800m³/h，P=1146Pa</t>
  </si>
  <si>
    <t>处理风量：1800m³/h，箱体外壳材质：PP，填充：活性炭颗粒，设备阻力＜400Pa.</t>
  </si>
  <si>
    <t>规格：φ250，材质：镀锌</t>
  </si>
  <si>
    <t>电控箱</t>
  </si>
  <si>
    <t>含断路器、交流接触器、控制线、电控箱</t>
  </si>
  <si>
    <t>系统调试</t>
  </si>
  <si>
    <t>舒适性空调工程报价清单</t>
  </si>
  <si>
    <t>四面出风天花机</t>
  </si>
  <si>
    <t>制冷量：8.0kw，制热量：9.0kw，电源：220V/1N/50HZ,功率：0.1kw，连接管：∅15.88/∅9.53</t>
  </si>
  <si>
    <t>天加</t>
  </si>
  <si>
    <t>两面出风天花机</t>
  </si>
  <si>
    <r>
      <rPr>
        <sz val="12"/>
        <color indexed="8"/>
        <rFont val="宋体"/>
        <family val="3"/>
        <charset val="134"/>
      </rPr>
      <t>制冷量：5.6kw，制热量：6.3kw，电源：220V/1N/50HZ,功率：0.085</t>
    </r>
    <r>
      <rPr>
        <sz val="12"/>
        <color indexed="8"/>
        <rFont val="宋体"/>
        <family val="3"/>
        <charset val="134"/>
      </rPr>
      <t>kw，连接管：</t>
    </r>
    <r>
      <rPr>
        <sz val="12"/>
        <color indexed="8"/>
        <rFont val="宋体"/>
        <family val="3"/>
        <charset val="134"/>
      </rPr>
      <t>∅12.7/∅6.35</t>
    </r>
  </si>
  <si>
    <t>制冷量：4.5kw，制热量：5kw，电源：220V/1N/50HZ,功率：0.08kw，连接管：∅12.7/∅6.35</t>
  </si>
  <si>
    <t>制冷量：3.6kw，制热量：4kw，电源：220V/1N/50HZ,功率：0.1kw，连接管：∅12.7/∅6.35</t>
  </si>
  <si>
    <t>单面出风天花机</t>
  </si>
  <si>
    <t>制冷量：2.8kw，制热量：3.2kw，电源：220V/1N/50HZ,功率：0.05kw，连接管：∅12.7/∅6.35</t>
  </si>
  <si>
    <t>直流变频多联中央空调主机</t>
  </si>
  <si>
    <t>制冷量：181kw，制热量：204kw，电源：380V/3N/50HZ,功率：54kw，连接管：∅44.5/∅25.4，冷媒：R410a</t>
  </si>
  <si>
    <t>液晶线控器</t>
  </si>
  <si>
    <t>空调铜管及冷凝水管</t>
  </si>
  <si>
    <t>通讯线</t>
  </si>
  <si>
    <r>
      <rPr>
        <sz val="12"/>
        <color indexed="8"/>
        <rFont val="宋体"/>
        <family val="3"/>
        <charset val="134"/>
      </rPr>
      <t>RVVSP 2</t>
    </r>
    <r>
      <rPr>
        <sz val="12"/>
        <color indexed="8"/>
        <rFont val="宋体"/>
        <family val="3"/>
        <charset val="134"/>
      </rPr>
      <t>*1</t>
    </r>
  </si>
  <si>
    <t>珠江电缆</t>
  </si>
  <si>
    <r>
      <rPr>
        <sz val="12"/>
        <color indexed="8"/>
        <rFont val="宋体"/>
        <family val="3"/>
        <charset val="134"/>
      </rPr>
      <t>P</t>
    </r>
    <r>
      <rPr>
        <sz val="12"/>
        <color indexed="8"/>
        <rFont val="宋体"/>
        <family val="3"/>
        <charset val="134"/>
      </rPr>
      <t>VC线管</t>
    </r>
  </si>
  <si>
    <t>￠20</t>
  </si>
  <si>
    <t>联塑</t>
  </si>
  <si>
    <t>吊杆、膨胀螺丝、角铁、弹簧减震器等</t>
  </si>
  <si>
    <t>设备基础</t>
  </si>
  <si>
    <t>规格：200*200mm</t>
  </si>
  <si>
    <t>设备吊装</t>
  </si>
  <si>
    <t>中央空调系统调试</t>
  </si>
  <si>
    <t>规格：630*400mm，材质：镀锌</t>
  </si>
  <si>
    <t>品牌：ABB,西门子</t>
  </si>
  <si>
    <t>ZR-YJV-5*2.5</t>
  </si>
  <si>
    <t>LED平板灯</t>
  </si>
  <si>
    <t>600*600，36W</t>
  </si>
  <si>
    <t>ZR-BV-2.5</t>
  </si>
  <si>
    <t>φ20</t>
  </si>
  <si>
    <t>淋浴/男卫/女卫</t>
  </si>
  <si>
    <t>圆形，18W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</si>
</sst>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8" formatCode="0_);[Red]\(0\)"/>
    <numFmt numFmtId="180" formatCode="_-* #,##0.00_-;\-* #,##0.00_-;_-* &quot;-&quot;??_-;_-@_-"/>
    <numFmt numFmtId="181" formatCode="_-\¥* #,##0.00_-;\-\¥* #,##0.00_-;_-\¥* &quot;-&quot;??_-;_-@_-"/>
    <numFmt numFmtId="182" formatCode="_ \¥* #,##0.00_ ;_ \¥* \-#,##0.00_ ;_ \¥* &quot;-&quot;??_ ;_ @_ "/>
    <numFmt numFmtId="185" formatCode="&quot;￥&quot;#,##0.0;&quot;￥&quot;\-#,##0.0"/>
    <numFmt numFmtId="187" formatCode="0.0_);[Red]\(0.0\)"/>
    <numFmt numFmtId="188" formatCode="0.00_ "/>
    <numFmt numFmtId="189" formatCode="#,##0_);[Red]\(#,##0\)"/>
    <numFmt numFmtId="191" formatCode="0.0_ "/>
    <numFmt numFmtId="193" formatCode="0.00_);\(0.00\)"/>
  </numFmts>
  <fonts count="46">
    <font>
      <sz val="12"/>
      <name val="宋体"/>
      <charset val="134"/>
    </font>
    <font>
      <sz val="11"/>
      <name val="华文中宋"/>
      <charset val="134"/>
    </font>
    <font>
      <sz val="12"/>
      <color indexed="8"/>
      <name val="宋体"/>
      <charset val="134"/>
    </font>
    <font>
      <sz val="12"/>
      <name val="华文中宋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1"/>
      <color rgb="FFFF0000"/>
      <name val="华文中宋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等线"/>
      <charset val="134"/>
    </font>
    <font>
      <sz val="10"/>
      <name val="Helv"/>
      <family val="2"/>
    </font>
    <font>
      <sz val="11"/>
      <color indexed="17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theme="1"/>
      <name val="Tahoma"/>
      <family val="2"/>
    </font>
    <font>
      <sz val="11"/>
      <color indexed="60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5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Times New Roman"/>
      <family val="1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华文中宋"/>
      <family val="3"/>
      <charset val="134"/>
    </font>
    <font>
      <b/>
      <sz val="18"/>
      <name val="宋体"/>
      <family val="3"/>
      <charset val="134"/>
    </font>
    <font>
      <sz val="11"/>
      <name val="华文中宋"/>
      <family val="3"/>
      <charset val="134"/>
    </font>
    <font>
      <sz val="11"/>
      <name val="宋体"/>
      <family val="3"/>
      <charset val="134"/>
    </font>
    <font>
      <b/>
      <sz val="11"/>
      <name val="华文中宋"/>
      <family val="3"/>
      <charset val="134"/>
    </font>
    <font>
      <b/>
      <sz val="12"/>
      <name val="华文中宋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64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5" fillId="0" borderId="0" applyProtection="0"/>
    <xf numFmtId="0" fontId="11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/>
    <xf numFmtId="0" fontId="13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5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5" fillId="0" borderId="0" applyProtection="0"/>
    <xf numFmtId="0" fontId="35" fillId="0" borderId="0"/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13" fillId="4" borderId="0" applyNumberFormat="0" applyBorder="0" applyAlignment="0" applyProtection="0">
      <alignment vertical="center"/>
    </xf>
    <xf numFmtId="0" fontId="15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5" fillId="0" borderId="0" applyProtection="0"/>
    <xf numFmtId="0" fontId="35" fillId="0" borderId="0"/>
    <xf numFmtId="0" fontId="20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3" fillId="9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17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5" fillId="0" borderId="0"/>
    <xf numFmtId="0" fontId="10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19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0" borderId="18" applyNumberFormat="0" applyFill="0" applyAlignment="0" applyProtection="0">
      <alignment vertical="center"/>
    </xf>
    <xf numFmtId="0" fontId="10" fillId="0" borderId="0">
      <alignment vertical="center"/>
    </xf>
    <xf numFmtId="0" fontId="35" fillId="0" borderId="0"/>
    <xf numFmtId="0" fontId="13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/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0" borderId="0" applyProtection="0"/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5" fillId="0" borderId="0" applyProtection="0"/>
    <xf numFmtId="182" fontId="3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/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10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10" fillId="0" borderId="0">
      <alignment vertical="center"/>
    </xf>
    <xf numFmtId="0" fontId="35" fillId="0" borderId="0"/>
    <xf numFmtId="0" fontId="35" fillId="0" borderId="0"/>
    <xf numFmtId="0" fontId="10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1" fillId="1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/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1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35" fillId="0" borderId="0"/>
    <xf numFmtId="0" fontId="10" fillId="0" borderId="0">
      <alignment vertical="center"/>
    </xf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/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0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/>
    <xf numFmtId="0" fontId="3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/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/>
    <xf numFmtId="0" fontId="10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5" fillId="0" borderId="0"/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Protection="0"/>
    <xf numFmtId="0" fontId="35" fillId="0" borderId="0"/>
    <xf numFmtId="0" fontId="35" fillId="0" borderId="0"/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0" borderId="0"/>
    <xf numFmtId="0" fontId="13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13" fillId="9" borderId="0" applyNumberFormat="0" applyBorder="0" applyAlignment="0" applyProtection="0">
      <alignment vertical="center"/>
    </xf>
    <xf numFmtId="0" fontId="35" fillId="0" borderId="0"/>
    <xf numFmtId="0" fontId="13" fillId="9" borderId="0" applyNumberFormat="0" applyBorder="0" applyAlignment="0" applyProtection="0">
      <alignment vertical="center"/>
    </xf>
    <xf numFmtId="0" fontId="35" fillId="0" borderId="0"/>
    <xf numFmtId="0" fontId="10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/>
    <xf numFmtId="0" fontId="35" fillId="0" borderId="0">
      <alignment vertical="center"/>
    </xf>
    <xf numFmtId="0" fontId="14" fillId="0" borderId="15" applyNumberFormat="0" applyFill="0" applyAlignment="0" applyProtection="0">
      <alignment vertical="center"/>
    </xf>
    <xf numFmtId="0" fontId="35" fillId="0" borderId="0"/>
    <xf numFmtId="0" fontId="13" fillId="9" borderId="0" applyNumberFormat="0" applyBorder="0" applyAlignment="0" applyProtection="0">
      <alignment vertical="center"/>
    </xf>
    <xf numFmtId="0" fontId="35" fillId="0" borderId="0"/>
    <xf numFmtId="0" fontId="26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35" fillId="0" borderId="0"/>
    <xf numFmtId="0" fontId="13" fillId="9" borderId="0" applyNumberFormat="0" applyBorder="0" applyAlignment="0" applyProtection="0">
      <alignment vertical="center"/>
    </xf>
    <xf numFmtId="0" fontId="35" fillId="0" borderId="0"/>
    <xf numFmtId="0" fontId="10" fillId="0" borderId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/>
    <xf numFmtId="0" fontId="10" fillId="0" borderId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0" fillId="11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1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24" borderId="19" applyNumberFormat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28" fillId="0" borderId="0"/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20" borderId="19" applyNumberFormat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9" fillId="14" borderId="1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Protection="0"/>
    <xf numFmtId="0" fontId="10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0" fillId="0" borderId="0"/>
    <xf numFmtId="0" fontId="10" fillId="3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8" fillId="0" borderId="0"/>
    <xf numFmtId="0" fontId="10" fillId="3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3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5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5" fillId="0" borderId="0"/>
    <xf numFmtId="0" fontId="14" fillId="0" borderId="15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15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5" fillId="0" borderId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" fillId="0" borderId="22" applyNumberFormat="0" applyFill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2" fillId="0" borderId="22" applyNumberFormat="0" applyFill="0" applyAlignment="0" applyProtection="0">
      <alignment vertical="center"/>
    </xf>
    <xf numFmtId="0" fontId="10" fillId="0" borderId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4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3" fillId="20" borderId="19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6" borderId="17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5" fillId="24" borderId="20" applyNumberFormat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3" fillId="20" borderId="19" applyNumberFormat="0" applyAlignment="0" applyProtection="0">
      <alignment vertical="center"/>
    </xf>
    <xf numFmtId="0" fontId="35" fillId="0" borderId="0">
      <alignment vertical="center"/>
    </xf>
    <xf numFmtId="0" fontId="23" fillId="20" borderId="19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0" borderId="2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5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5" fillId="0" borderId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6" borderId="17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  <xf numFmtId="0" fontId="10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2" fillId="0" borderId="0"/>
    <xf numFmtId="0" fontId="10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5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5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 applyProtection="0"/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5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5" fillId="0" borderId="0" applyProtection="0"/>
    <xf numFmtId="0" fontId="15" fillId="0" borderId="0" applyProtection="0"/>
    <xf numFmtId="0" fontId="35" fillId="0" borderId="0">
      <alignment vertical="center"/>
    </xf>
    <xf numFmtId="0" fontId="10" fillId="0" borderId="0">
      <alignment vertical="center"/>
    </xf>
    <xf numFmtId="0" fontId="25" fillId="24" borderId="20" applyNumberFormat="0" applyAlignment="0" applyProtection="0">
      <alignment vertical="center"/>
    </xf>
    <xf numFmtId="0" fontId="35" fillId="0" borderId="0">
      <alignment vertical="center"/>
    </xf>
    <xf numFmtId="0" fontId="15" fillId="0" borderId="0" applyProtection="0"/>
    <xf numFmtId="0" fontId="35" fillId="0" borderId="0">
      <alignment vertical="center"/>
    </xf>
    <xf numFmtId="0" fontId="15" fillId="0" borderId="0" applyProtection="0"/>
    <xf numFmtId="0" fontId="35" fillId="0" borderId="0">
      <alignment vertical="center"/>
    </xf>
    <xf numFmtId="0" fontId="15" fillId="0" borderId="0" applyProtection="0"/>
    <xf numFmtId="0" fontId="15" fillId="0" borderId="0" applyProtection="0"/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6" fillId="0" borderId="21" applyNumberFormat="0" applyFill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6" borderId="17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6" borderId="17" applyNumberFormat="0" applyFont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25" fillId="24" borderId="20" applyNumberForma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16" borderId="17" applyNumberFormat="0" applyFont="0" applyAlignment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6" fillId="0" borderId="0"/>
    <xf numFmtId="0" fontId="35" fillId="0" borderId="0">
      <alignment vertical="center"/>
    </xf>
    <xf numFmtId="0" fontId="11" fillId="0" borderId="0">
      <alignment vertical="center"/>
    </xf>
    <xf numFmtId="0" fontId="16" fillId="0" borderId="0"/>
    <xf numFmtId="0" fontId="35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16" borderId="17" applyNumberFormat="0" applyFont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24" borderId="2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24" borderId="2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24" borderId="20" applyNumberFormat="0" applyAlignment="0" applyProtection="0">
      <alignment vertical="center"/>
    </xf>
    <xf numFmtId="0" fontId="10" fillId="0" borderId="0">
      <alignment vertical="center"/>
    </xf>
    <xf numFmtId="0" fontId="25" fillId="24" borderId="20" applyNumberFormat="0" applyAlignment="0" applyProtection="0">
      <alignment vertical="center"/>
    </xf>
    <xf numFmtId="0" fontId="10" fillId="0" borderId="0">
      <alignment vertical="center"/>
    </xf>
    <xf numFmtId="0" fontId="25" fillId="24" borderId="2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24" borderId="20" applyNumberFormat="0" applyAlignment="0" applyProtection="0">
      <alignment vertical="center"/>
    </xf>
    <xf numFmtId="0" fontId="1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6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6" fillId="0" borderId="21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181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80" fontId="3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16" borderId="17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20" borderId="19" applyNumberFormat="0" applyAlignment="0" applyProtection="0">
      <alignment vertical="center"/>
    </xf>
    <xf numFmtId="0" fontId="10" fillId="0" borderId="0">
      <alignment vertical="center"/>
    </xf>
    <xf numFmtId="0" fontId="23" fillId="20" borderId="1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24" borderId="19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/>
    <xf numFmtId="0" fontId="17" fillId="11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10" fillId="16" borderId="17" applyNumberFormat="0" applyFont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1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23" fillId="20" borderId="19" applyNumberFormat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182" fontId="35" fillId="0" borderId="0" applyFont="0" applyFill="0" applyBorder="0" applyAlignment="0" applyProtection="0">
      <alignment vertical="center"/>
    </xf>
    <xf numFmtId="0" fontId="27" fillId="24" borderId="19" applyNumberFormat="0" applyAlignment="0" applyProtection="0">
      <alignment vertical="center"/>
    </xf>
    <xf numFmtId="0" fontId="27" fillId="24" borderId="19" applyNumberFormat="0" applyAlignment="0" applyProtection="0">
      <alignment vertical="center"/>
    </xf>
    <xf numFmtId="0" fontId="27" fillId="24" borderId="19" applyNumberFormat="0" applyAlignment="0" applyProtection="0">
      <alignment vertical="center"/>
    </xf>
    <xf numFmtId="0" fontId="27" fillId="24" borderId="19" applyNumberFormat="0" applyAlignment="0" applyProtection="0">
      <alignment vertical="center"/>
    </xf>
    <xf numFmtId="0" fontId="27" fillId="24" borderId="19" applyNumberFormat="0" applyAlignment="0" applyProtection="0">
      <alignment vertical="center"/>
    </xf>
    <xf numFmtId="0" fontId="27" fillId="24" borderId="19" applyNumberFormat="0" applyAlignment="0" applyProtection="0">
      <alignment vertical="center"/>
    </xf>
    <xf numFmtId="0" fontId="27" fillId="24" borderId="19" applyNumberFormat="0" applyAlignment="0" applyProtection="0">
      <alignment vertical="center"/>
    </xf>
    <xf numFmtId="0" fontId="19" fillId="14" borderId="16" applyNumberFormat="0" applyAlignment="0" applyProtection="0">
      <alignment vertical="center"/>
    </xf>
    <xf numFmtId="0" fontId="19" fillId="14" borderId="16" applyNumberFormat="0" applyAlignment="0" applyProtection="0">
      <alignment vertical="center"/>
    </xf>
    <xf numFmtId="0" fontId="19" fillId="14" borderId="1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6" borderId="17" applyNumberFormat="0" applyFont="0" applyAlignment="0" applyProtection="0">
      <alignment vertical="center"/>
    </xf>
    <xf numFmtId="0" fontId="10" fillId="16" borderId="17" applyNumberFormat="0" applyFont="0" applyAlignment="0" applyProtection="0">
      <alignment vertical="center"/>
    </xf>
    <xf numFmtId="0" fontId="10" fillId="16" borderId="17" applyNumberFormat="0" applyFont="0" applyAlignment="0" applyProtection="0">
      <alignment vertical="center"/>
    </xf>
    <xf numFmtId="0" fontId="10" fillId="16" borderId="17" applyNumberFormat="0" applyFont="0" applyAlignment="0" applyProtection="0">
      <alignment vertical="center"/>
    </xf>
    <xf numFmtId="0" fontId="10" fillId="16" borderId="17" applyNumberFormat="0" applyFont="0" applyAlignment="0" applyProtection="0">
      <alignment vertical="center"/>
    </xf>
    <xf numFmtId="0" fontId="10" fillId="16" borderId="17" applyNumberFormat="0" applyFont="0" applyAlignment="0" applyProtection="0">
      <alignment vertical="center"/>
    </xf>
    <xf numFmtId="0" fontId="10" fillId="16" borderId="17" applyNumberFormat="0" applyFont="0" applyAlignment="0" applyProtection="0">
      <alignment vertical="center"/>
    </xf>
    <xf numFmtId="0" fontId="10" fillId="16" borderId="17" applyNumberFormat="0" applyFont="0" applyAlignment="0" applyProtection="0">
      <alignment vertical="center"/>
    </xf>
    <xf numFmtId="0" fontId="10" fillId="16" borderId="17" applyNumberFormat="0" applyFont="0" applyAlignment="0" applyProtection="0">
      <alignment vertical="center"/>
    </xf>
    <xf numFmtId="0" fontId="10" fillId="16" borderId="17" applyNumberFormat="0" applyFont="0" applyAlignment="0" applyProtection="0">
      <alignment vertical="center"/>
    </xf>
  </cellStyleXfs>
  <cellXfs count="198">
    <xf numFmtId="0" fontId="0" fillId="0" borderId="0" xfId="0">
      <alignment vertical="center"/>
    </xf>
    <xf numFmtId="0" fontId="0" fillId="0" borderId="0" xfId="3355" applyFont="1" applyFill="1" applyBorder="1"/>
    <xf numFmtId="0" fontId="1" fillId="0" borderId="0" xfId="3355" applyFont="1" applyFill="1" applyBorder="1" applyAlignment="1">
      <alignment horizontal="center" vertical="center"/>
    </xf>
    <xf numFmtId="0" fontId="2" fillId="0" borderId="0" xfId="1019" applyFont="1" applyFill="1">
      <alignment vertical="center"/>
    </xf>
    <xf numFmtId="0" fontId="0" fillId="0" borderId="0" xfId="1292" applyFont="1" applyFill="1" applyBorder="1" applyAlignment="1">
      <alignment horizontal="center" wrapText="1"/>
    </xf>
    <xf numFmtId="0" fontId="3" fillId="0" borderId="0" xfId="3355" applyFont="1" applyFill="1" applyBorder="1"/>
    <xf numFmtId="0" fontId="3" fillId="0" borderId="1" xfId="3355" applyFont="1" applyFill="1" applyBorder="1" applyAlignment="1">
      <alignment horizontal="center" vertical="center"/>
    </xf>
    <xf numFmtId="0" fontId="4" fillId="0" borderId="1" xfId="3355" applyFont="1" applyFill="1" applyBorder="1" applyAlignment="1">
      <alignment horizontal="left"/>
    </xf>
    <xf numFmtId="0" fontId="3" fillId="0" borderId="1" xfId="3355" applyFont="1" applyFill="1" applyBorder="1" applyAlignment="1">
      <alignment horizontal="center"/>
    </xf>
    <xf numFmtId="0" fontId="3" fillId="0" borderId="1" xfId="3355" applyNumberFormat="1" applyFont="1" applyFill="1" applyBorder="1" applyAlignment="1">
      <alignment horizontal="center"/>
    </xf>
    <xf numFmtId="0" fontId="3" fillId="0" borderId="1" xfId="3355" applyFont="1" applyFill="1" applyBorder="1" applyAlignment="1">
      <alignment horizontal="left" vertical="center" wrapText="1"/>
    </xf>
    <xf numFmtId="0" fontId="3" fillId="0" borderId="0" xfId="3355" applyFont="1" applyFill="1"/>
    <xf numFmtId="0" fontId="6" fillId="2" borderId="2" xfId="3355" applyFont="1" applyFill="1" applyBorder="1" applyAlignment="1">
      <alignment horizontal="center" vertical="center"/>
    </xf>
    <xf numFmtId="0" fontId="6" fillId="2" borderId="3" xfId="3355" applyFont="1" applyFill="1" applyBorder="1" applyAlignment="1">
      <alignment horizontal="center" vertical="center"/>
    </xf>
    <xf numFmtId="0" fontId="0" fillId="0" borderId="4" xfId="1292" applyFont="1" applyFill="1" applyBorder="1" applyAlignment="1">
      <alignment horizontal="center" vertical="center" wrapText="1"/>
    </xf>
    <xf numFmtId="0" fontId="2" fillId="0" borderId="1" xfId="1292" applyFont="1" applyFill="1" applyBorder="1" applyAlignment="1">
      <alignment horizontal="center" vertical="center" wrapText="1"/>
    </xf>
    <xf numFmtId="0" fontId="0" fillId="0" borderId="5" xfId="1292" applyFont="1" applyFill="1" applyBorder="1" applyAlignment="1">
      <alignment horizontal="center" vertical="center" wrapText="1"/>
    </xf>
    <xf numFmtId="187" fontId="2" fillId="0" borderId="1" xfId="1292" applyNumberFormat="1" applyFont="1" applyFill="1" applyBorder="1" applyAlignment="1">
      <alignment horizontal="center" vertical="center"/>
    </xf>
    <xf numFmtId="187" fontId="0" fillId="0" borderId="5" xfId="1292" applyNumberFormat="1" applyFont="1" applyFill="1" applyBorder="1" applyAlignment="1">
      <alignment horizontal="center" vertical="center" wrapText="1"/>
    </xf>
    <xf numFmtId="0" fontId="2" fillId="0" borderId="1" xfId="1292" applyFont="1" applyFill="1" applyBorder="1" applyAlignment="1">
      <alignment horizontal="center" vertical="center"/>
    </xf>
    <xf numFmtId="187" fontId="2" fillId="0" borderId="1" xfId="1292" applyNumberFormat="1" applyFont="1" applyFill="1" applyBorder="1" applyAlignment="1">
      <alignment horizontal="center" vertical="center" wrapText="1"/>
    </xf>
    <xf numFmtId="0" fontId="0" fillId="2" borderId="5" xfId="3355" applyFont="1" applyFill="1" applyBorder="1" applyAlignment="1">
      <alignment horizontal="center" vertical="center"/>
    </xf>
    <xf numFmtId="0" fontId="0" fillId="2" borderId="5" xfId="3355" applyFont="1" applyFill="1" applyBorder="1" applyAlignment="1">
      <alignment horizontal="left" vertical="center"/>
    </xf>
    <xf numFmtId="0" fontId="2" fillId="0" borderId="1" xfId="1188" applyFont="1" applyFill="1" applyBorder="1" applyAlignment="1">
      <alignment horizontal="center" vertical="center" wrapText="1"/>
    </xf>
    <xf numFmtId="178" fontId="2" fillId="0" borderId="1" xfId="1292" applyNumberFormat="1" applyFont="1" applyFill="1" applyBorder="1" applyAlignment="1">
      <alignment horizontal="center" vertical="center" wrapText="1"/>
    </xf>
    <xf numFmtId="0" fontId="3" fillId="2" borderId="6" xfId="3355" applyFont="1" applyFill="1" applyBorder="1" applyAlignment="1">
      <alignment horizontal="center" vertical="center"/>
    </xf>
    <xf numFmtId="0" fontId="4" fillId="2" borderId="7" xfId="3355" applyFont="1" applyFill="1" applyBorder="1" applyAlignment="1">
      <alignment horizontal="left"/>
    </xf>
    <xf numFmtId="0" fontId="3" fillId="2" borderId="7" xfId="3355" applyFont="1" applyFill="1" applyBorder="1" applyAlignment="1">
      <alignment horizontal="center"/>
    </xf>
    <xf numFmtId="0" fontId="3" fillId="2" borderId="7" xfId="3355" applyNumberFormat="1" applyFont="1" applyFill="1" applyBorder="1" applyAlignment="1">
      <alignment horizontal="center"/>
    </xf>
    <xf numFmtId="0" fontId="0" fillId="0" borderId="0" xfId="3355" applyFont="1" applyFill="1" applyBorder="1" applyAlignment="1">
      <alignment horizontal="left" vertical="center"/>
    </xf>
    <xf numFmtId="0" fontId="4" fillId="0" borderId="0" xfId="3355" applyFont="1" applyFill="1" applyBorder="1" applyAlignment="1">
      <alignment horizontal="left"/>
    </xf>
    <xf numFmtId="0" fontId="0" fillId="0" borderId="0" xfId="3355" applyFont="1" applyFill="1" applyBorder="1" applyAlignment="1">
      <alignment horizontal="center"/>
    </xf>
    <xf numFmtId="0" fontId="0" fillId="0" borderId="0" xfId="3355" applyNumberFormat="1" applyFont="1" applyFill="1" applyBorder="1" applyAlignment="1">
      <alignment horizontal="center"/>
    </xf>
    <xf numFmtId="0" fontId="3" fillId="0" borderId="0" xfId="3355" applyFont="1" applyFill="1" applyBorder="1" applyAlignment="1">
      <alignment horizontal="center" vertical="center"/>
    </xf>
    <xf numFmtId="0" fontId="3" fillId="0" borderId="0" xfId="3355" applyFont="1" applyFill="1" applyBorder="1" applyAlignment="1">
      <alignment horizontal="center"/>
    </xf>
    <xf numFmtId="0" fontId="3" fillId="0" borderId="0" xfId="3355" applyNumberFormat="1" applyFont="1" applyFill="1" applyBorder="1" applyAlignment="1">
      <alignment horizontal="center"/>
    </xf>
    <xf numFmtId="0" fontId="6" fillId="2" borderId="8" xfId="3355" applyFont="1" applyFill="1" applyBorder="1" applyAlignment="1">
      <alignment horizontal="center" vertical="center" wrapText="1"/>
    </xf>
    <xf numFmtId="0" fontId="0" fillId="0" borderId="9" xfId="1292" applyFont="1" applyFill="1" applyBorder="1" applyAlignment="1">
      <alignment horizontal="center" vertical="center" wrapText="1"/>
    </xf>
    <xf numFmtId="0" fontId="2" fillId="0" borderId="10" xfId="1019" applyFont="1" applyFill="1" applyBorder="1" applyAlignment="1">
      <alignment horizontal="center" vertical="center" wrapText="1"/>
    </xf>
    <xf numFmtId="0" fontId="3" fillId="2" borderId="11" xfId="3355" applyFont="1" applyFill="1" applyBorder="1" applyAlignment="1">
      <alignment horizontal="left" vertical="center" wrapText="1"/>
    </xf>
    <xf numFmtId="0" fontId="0" fillId="0" borderId="0" xfId="3355" applyFont="1" applyFill="1" applyBorder="1" applyAlignment="1">
      <alignment horizontal="left" vertical="center" wrapText="1"/>
    </xf>
    <xf numFmtId="0" fontId="3" fillId="0" borderId="0" xfId="3355" applyFont="1" applyFill="1" applyBorder="1" applyAlignment="1">
      <alignment horizontal="left" vertical="center" wrapText="1"/>
    </xf>
    <xf numFmtId="0" fontId="3" fillId="0" borderId="5" xfId="3355" applyFont="1" applyFill="1" applyBorder="1" applyAlignment="1">
      <alignment horizontal="center" vertical="center"/>
    </xf>
    <xf numFmtId="0" fontId="4" fillId="0" borderId="5" xfId="3355" applyFont="1" applyFill="1" applyBorder="1" applyAlignment="1">
      <alignment horizontal="left"/>
    </xf>
    <xf numFmtId="0" fontId="3" fillId="0" borderId="5" xfId="3355" applyFont="1" applyFill="1" applyBorder="1" applyAlignment="1">
      <alignment horizontal="center"/>
    </xf>
    <xf numFmtId="0" fontId="3" fillId="0" borderId="5" xfId="3355" applyNumberFormat="1" applyFont="1" applyFill="1" applyBorder="1" applyAlignment="1">
      <alignment horizontal="center"/>
    </xf>
    <xf numFmtId="0" fontId="3" fillId="0" borderId="5" xfId="3355" applyFont="1" applyFill="1" applyBorder="1" applyAlignment="1">
      <alignment horizontal="left" vertical="center" wrapText="1"/>
    </xf>
    <xf numFmtId="0" fontId="1" fillId="0" borderId="0" xfId="3355" applyFont="1" applyFill="1" applyBorder="1"/>
    <xf numFmtId="0" fontId="6" fillId="2" borderId="3" xfId="3355" applyFont="1" applyFill="1" applyBorder="1" applyAlignment="1">
      <alignment horizontal="left" vertical="center"/>
    </xf>
    <xf numFmtId="0" fontId="0" fillId="2" borderId="12" xfId="3355" applyFont="1" applyFill="1" applyBorder="1" applyAlignment="1">
      <alignment horizontal="center" vertical="center"/>
    </xf>
    <xf numFmtId="0" fontId="8" fillId="2" borderId="1" xfId="1337" applyFont="1" applyFill="1" applyBorder="1" applyAlignment="1">
      <alignment horizontal="left" vertical="center" wrapText="1"/>
    </xf>
    <xf numFmtId="0" fontId="0" fillId="2" borderId="1" xfId="3355" applyFont="1" applyFill="1" applyBorder="1" applyAlignment="1">
      <alignment horizontal="center" vertical="center"/>
    </xf>
    <xf numFmtId="0" fontId="0" fillId="2" borderId="10" xfId="3355" applyFont="1" applyFill="1" applyBorder="1" applyAlignment="1">
      <alignment horizontal="left" vertical="center" wrapText="1"/>
    </xf>
    <xf numFmtId="0" fontId="9" fillId="0" borderId="0" xfId="3355" applyFont="1" applyFill="1" applyBorder="1"/>
    <xf numFmtId="0" fontId="0" fillId="0" borderId="1" xfId="3355" applyFont="1" applyFill="1" applyBorder="1" applyAlignment="1">
      <alignment horizontal="center" vertical="center"/>
    </xf>
    <xf numFmtId="0" fontId="6" fillId="2" borderId="12" xfId="3355" applyFont="1" applyFill="1" applyBorder="1" applyAlignment="1">
      <alignment horizontal="left" vertical="center"/>
    </xf>
    <xf numFmtId="0" fontId="6" fillId="0" borderId="1" xfId="3355" applyFont="1" applyFill="1" applyBorder="1" applyAlignment="1">
      <alignment horizontal="left" vertical="center"/>
    </xf>
    <xf numFmtId="0" fontId="6" fillId="0" borderId="1" xfId="3355" applyFont="1" applyFill="1" applyBorder="1" applyAlignment="1">
      <alignment horizontal="center" vertical="center"/>
    </xf>
    <xf numFmtId="0" fontId="6" fillId="0" borderId="10" xfId="3355" applyFont="1" applyFill="1" applyBorder="1" applyAlignment="1">
      <alignment horizontal="left" vertical="center" wrapText="1"/>
    </xf>
    <xf numFmtId="0" fontId="7" fillId="2" borderId="1" xfId="1188" applyNumberFormat="1" applyFont="1" applyFill="1" applyBorder="1" applyAlignment="1">
      <alignment horizontal="left" vertical="center" wrapText="1"/>
    </xf>
    <xf numFmtId="0" fontId="7" fillId="2" borderId="1" xfId="1188" applyFont="1" applyFill="1" applyBorder="1" applyAlignment="1">
      <alignment horizontal="left" vertical="center"/>
    </xf>
    <xf numFmtId="0" fontId="7" fillId="2" borderId="1" xfId="3355" applyFont="1" applyFill="1" applyBorder="1" applyAlignment="1">
      <alignment horizontal="center" vertical="center"/>
    </xf>
    <xf numFmtId="0" fontId="6" fillId="2" borderId="1" xfId="3355" applyFont="1" applyFill="1" applyBorder="1" applyAlignment="1">
      <alignment horizontal="left" vertical="center"/>
    </xf>
    <xf numFmtId="0" fontId="6" fillId="2" borderId="1" xfId="3355" applyFont="1" applyFill="1" applyBorder="1" applyAlignment="1">
      <alignment horizontal="center" vertical="center"/>
    </xf>
    <xf numFmtId="0" fontId="6" fillId="2" borderId="10" xfId="3355" applyFont="1" applyFill="1" applyBorder="1" applyAlignment="1">
      <alignment horizontal="left" vertical="center" wrapText="1"/>
    </xf>
    <xf numFmtId="193" fontId="3" fillId="0" borderId="1" xfId="3355" applyNumberFormat="1" applyFont="1" applyFill="1" applyBorder="1" applyAlignment="1">
      <alignment horizontal="center"/>
    </xf>
    <xf numFmtId="193" fontId="6" fillId="2" borderId="3" xfId="3355" applyNumberFormat="1" applyFont="1" applyFill="1" applyBorder="1" applyAlignment="1">
      <alignment horizontal="center" vertical="center"/>
    </xf>
    <xf numFmtId="193" fontId="7" fillId="2" borderId="1" xfId="3355" applyNumberFormat="1" applyFont="1" applyFill="1" applyBorder="1" applyAlignment="1">
      <alignment horizontal="center" vertical="center"/>
    </xf>
    <xf numFmtId="193" fontId="0" fillId="2" borderId="1" xfId="3355" applyNumberFormat="1" applyFont="1" applyFill="1" applyBorder="1" applyAlignment="1">
      <alignment horizontal="center" vertical="center"/>
    </xf>
    <xf numFmtId="0" fontId="0" fillId="2" borderId="1" xfId="3355" applyFont="1" applyFill="1" applyBorder="1" applyAlignment="1">
      <alignment horizontal="left" vertical="center"/>
    </xf>
    <xf numFmtId="0" fontId="0" fillId="2" borderId="1" xfId="1188" applyNumberFormat="1" applyFont="1" applyFill="1" applyBorder="1" applyAlignment="1">
      <alignment horizontal="left" vertical="center" wrapText="1"/>
    </xf>
    <xf numFmtId="193" fontId="6" fillId="2" borderId="1" xfId="3355" applyNumberFormat="1" applyFont="1" applyFill="1" applyBorder="1" applyAlignment="1">
      <alignment horizontal="center" vertical="center"/>
    </xf>
    <xf numFmtId="0" fontId="0" fillId="0" borderId="1" xfId="3355" applyFont="1" applyFill="1" applyBorder="1" applyAlignment="1">
      <alignment horizontal="left" vertical="center"/>
    </xf>
    <xf numFmtId="193" fontId="0" fillId="0" borderId="1" xfId="3355" applyNumberFormat="1" applyFont="1" applyFill="1" applyBorder="1" applyAlignment="1">
      <alignment horizontal="center" vertical="center"/>
    </xf>
    <xf numFmtId="193" fontId="0" fillId="0" borderId="0" xfId="3355" applyNumberFormat="1" applyFont="1" applyFill="1" applyBorder="1" applyAlignment="1">
      <alignment horizontal="center"/>
    </xf>
    <xf numFmtId="193" fontId="3" fillId="0" borderId="0" xfId="3355" applyNumberFormat="1" applyFont="1" applyFill="1" applyBorder="1" applyAlignment="1">
      <alignment horizontal="center"/>
    </xf>
    <xf numFmtId="193" fontId="3" fillId="0" borderId="5" xfId="3355" applyNumberFormat="1" applyFont="1" applyFill="1" applyBorder="1" applyAlignment="1">
      <alignment horizontal="center"/>
    </xf>
    <xf numFmtId="0" fontId="0" fillId="2" borderId="1" xfId="3190" applyFont="1" applyFill="1" applyBorder="1" applyAlignment="1">
      <alignment horizontal="left" vertical="center"/>
    </xf>
    <xf numFmtId="0" fontId="8" fillId="2" borderId="10" xfId="1337" applyFont="1" applyFill="1" applyBorder="1" applyAlignment="1">
      <alignment horizontal="left" vertical="center" wrapText="1"/>
    </xf>
    <xf numFmtId="185" fontId="3" fillId="0" borderId="0" xfId="3355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5" fillId="2" borderId="0" xfId="3355" applyFont="1" applyFill="1" applyBorder="1" applyAlignment="1">
      <alignment horizontal="center" vertical="center"/>
    </xf>
    <xf numFmtId="0" fontId="5" fillId="2" borderId="0" xfId="3355" applyFont="1" applyFill="1" applyBorder="1" applyAlignment="1">
      <alignment horizontal="left" vertical="center"/>
    </xf>
    <xf numFmtId="0" fontId="39" fillId="2" borderId="8" xfId="3355" applyFont="1" applyFill="1" applyBorder="1" applyAlignment="1">
      <alignment horizontal="center" vertical="center" wrapText="1"/>
    </xf>
    <xf numFmtId="0" fontId="39" fillId="2" borderId="10" xfId="3355" applyFont="1" applyFill="1" applyBorder="1" applyAlignment="1">
      <alignment horizontal="left" vertical="center" wrapText="1"/>
    </xf>
    <xf numFmtId="0" fontId="35" fillId="2" borderId="10" xfId="3355" applyFont="1" applyFill="1" applyBorder="1" applyAlignment="1">
      <alignment horizontal="left" vertical="center" wrapText="1"/>
    </xf>
    <xf numFmtId="0" fontId="35" fillId="2" borderId="13" xfId="3355" applyFont="1" applyFill="1" applyBorder="1" applyAlignment="1">
      <alignment horizontal="center" vertical="center" wrapText="1"/>
    </xf>
    <xf numFmtId="0" fontId="35" fillId="2" borderId="14" xfId="3355" applyFont="1" applyFill="1" applyBorder="1" applyAlignment="1">
      <alignment horizontal="center" vertical="center" wrapText="1"/>
    </xf>
    <xf numFmtId="0" fontId="35" fillId="2" borderId="9" xfId="3355" applyFont="1" applyFill="1" applyBorder="1" applyAlignment="1">
      <alignment horizontal="center" vertical="center" wrapText="1"/>
    </xf>
    <xf numFmtId="0" fontId="35" fillId="0" borderId="10" xfId="3355" applyFont="1" applyFill="1" applyBorder="1" applyAlignment="1">
      <alignment horizontal="left" vertical="center" wrapText="1"/>
    </xf>
    <xf numFmtId="0" fontId="35" fillId="0" borderId="0" xfId="3355" applyFont="1" applyFill="1" applyBorder="1" applyAlignment="1">
      <alignment horizontal="left" vertical="center" wrapText="1"/>
    </xf>
    <xf numFmtId="0" fontId="40" fillId="0" borderId="0" xfId="3355" applyFont="1" applyFill="1" applyBorder="1" applyAlignment="1">
      <alignment horizontal="left" vertical="center" wrapText="1"/>
    </xf>
    <xf numFmtId="0" fontId="40" fillId="0" borderId="5" xfId="3355" applyFont="1" applyFill="1" applyBorder="1" applyAlignment="1">
      <alignment horizontal="left" vertical="center" wrapText="1"/>
    </xf>
    <xf numFmtId="0" fontId="40" fillId="0" borderId="1" xfId="3355" applyFont="1" applyFill="1" applyBorder="1" applyAlignment="1">
      <alignment horizontal="left" vertical="center" wrapText="1"/>
    </xf>
    <xf numFmtId="0" fontId="39" fillId="2" borderId="2" xfId="3355" applyFont="1" applyFill="1" applyBorder="1" applyAlignment="1">
      <alignment horizontal="center" vertical="center"/>
    </xf>
    <xf numFmtId="0" fontId="39" fillId="2" borderId="12" xfId="3355" applyFont="1" applyFill="1" applyBorder="1" applyAlignment="1">
      <alignment horizontal="left" vertical="center"/>
    </xf>
    <xf numFmtId="0" fontId="35" fillId="2" borderId="12" xfId="3355" applyFont="1" applyFill="1" applyBorder="1" applyAlignment="1">
      <alignment horizontal="center" vertical="center"/>
    </xf>
    <xf numFmtId="0" fontId="35" fillId="0" borderId="0" xfId="3355" applyFont="1" applyFill="1" applyBorder="1" applyAlignment="1">
      <alignment horizontal="left" vertical="center"/>
    </xf>
    <xf numFmtId="0" fontId="40" fillId="0" borderId="0" xfId="3355" applyFont="1" applyFill="1" applyBorder="1" applyAlignment="1">
      <alignment horizontal="center" vertical="center"/>
    </xf>
    <xf numFmtId="0" fontId="40" fillId="0" borderId="5" xfId="3355" applyFont="1" applyFill="1" applyBorder="1" applyAlignment="1">
      <alignment horizontal="center" vertical="center"/>
    </xf>
    <xf numFmtId="0" fontId="40" fillId="0" borderId="1" xfId="3355" applyFont="1" applyFill="1" applyBorder="1" applyAlignment="1">
      <alignment horizontal="center" vertical="center"/>
    </xf>
    <xf numFmtId="0" fontId="41" fillId="2" borderId="0" xfId="3355" applyFont="1" applyFill="1" applyBorder="1" applyAlignment="1">
      <alignment horizontal="center" vertical="center"/>
    </xf>
    <xf numFmtId="0" fontId="41" fillId="2" borderId="0" xfId="3355" applyFont="1" applyFill="1" applyBorder="1" applyAlignment="1">
      <alignment horizontal="left" vertical="center"/>
    </xf>
    <xf numFmtId="0" fontId="35" fillId="0" borderId="0" xfId="3355" applyFont="1" applyFill="1" applyBorder="1"/>
    <xf numFmtId="0" fontId="39" fillId="2" borderId="3" xfId="3355" applyFont="1" applyFill="1" applyBorder="1" applyAlignment="1">
      <alignment horizontal="left" vertical="center"/>
    </xf>
    <xf numFmtId="0" fontId="39" fillId="2" borderId="3" xfId="3355" applyFont="1" applyFill="1" applyBorder="1" applyAlignment="1">
      <alignment horizontal="center" vertical="center"/>
    </xf>
    <xf numFmtId="0" fontId="42" fillId="0" borderId="0" xfId="3355" applyFont="1" applyFill="1" applyBorder="1" applyAlignment="1">
      <alignment horizontal="center" vertical="center"/>
    </xf>
    <xf numFmtId="0" fontId="35" fillId="2" borderId="1" xfId="3355" applyFont="1" applyFill="1" applyBorder="1" applyAlignment="1">
      <alignment horizontal="left"/>
    </xf>
    <xf numFmtId="0" fontId="35" fillId="2" borderId="1" xfId="3355" applyFont="1" applyFill="1" applyBorder="1" applyAlignment="1">
      <alignment horizontal="center"/>
    </xf>
    <xf numFmtId="0" fontId="35" fillId="2" borderId="1" xfId="3355" applyNumberFormat="1" applyFont="1" applyFill="1" applyBorder="1" applyAlignment="1">
      <alignment horizontal="center"/>
    </xf>
    <xf numFmtId="0" fontId="40" fillId="0" borderId="0" xfId="3355" applyFont="1" applyFill="1" applyBorder="1"/>
    <xf numFmtId="0" fontId="35" fillId="2" borderId="1" xfId="1337" applyFont="1" applyFill="1" applyBorder="1" applyAlignment="1">
      <alignment horizontal="left" vertical="center" wrapText="1"/>
    </xf>
    <xf numFmtId="0" fontId="35" fillId="2" borderId="1" xfId="1286" applyFont="1" applyFill="1" applyBorder="1" applyAlignment="1">
      <alignment horizontal="left" vertical="center" wrapText="1"/>
    </xf>
    <xf numFmtId="0" fontId="35" fillId="2" borderId="1" xfId="3355" applyFont="1" applyFill="1" applyBorder="1" applyAlignment="1">
      <alignment horizontal="center" vertical="center"/>
    </xf>
    <xf numFmtId="0" fontId="35" fillId="2" borderId="10" xfId="3481" applyFont="1" applyFill="1" applyBorder="1" applyAlignment="1">
      <alignment horizontal="left" vertical="center" wrapText="1"/>
    </xf>
    <xf numFmtId="0" fontId="42" fillId="0" borderId="0" xfId="3355" applyFont="1" applyFill="1" applyBorder="1"/>
    <xf numFmtId="188" fontId="35" fillId="2" borderId="1" xfId="1292" applyNumberFormat="1" applyFont="1" applyFill="1" applyBorder="1" applyAlignment="1">
      <alignment horizontal="left" vertical="center" wrapText="1"/>
    </xf>
    <xf numFmtId="0" fontId="35" fillId="2" borderId="1" xfId="1286" applyFont="1" applyFill="1" applyBorder="1" applyAlignment="1">
      <alignment horizontal="center" vertical="center" wrapText="1"/>
    </xf>
    <xf numFmtId="188" fontId="35" fillId="2" borderId="1" xfId="3355" applyNumberFormat="1" applyFont="1" applyFill="1" applyBorder="1" applyAlignment="1">
      <alignment horizontal="left" vertical="center"/>
    </xf>
    <xf numFmtId="0" fontId="35" fillId="2" borderId="1" xfId="724" applyFont="1" applyFill="1" applyBorder="1" applyAlignment="1">
      <alignment horizontal="center" vertical="center" wrapText="1"/>
    </xf>
    <xf numFmtId="0" fontId="35" fillId="2" borderId="1" xfId="724" applyFont="1" applyFill="1" applyBorder="1" applyAlignment="1">
      <alignment horizontal="left" vertical="center" wrapText="1"/>
    </xf>
    <xf numFmtId="0" fontId="35" fillId="2" borderId="10" xfId="2992" applyFont="1" applyFill="1" applyBorder="1" applyAlignment="1">
      <alignment horizontal="left" vertical="center" wrapText="1"/>
    </xf>
    <xf numFmtId="188" fontId="35" fillId="2" borderId="10" xfId="3355" applyNumberFormat="1" applyFont="1" applyFill="1" applyBorder="1" applyAlignment="1">
      <alignment horizontal="left" vertical="center" wrapText="1"/>
    </xf>
    <xf numFmtId="189" fontId="35" fillId="2" borderId="1" xfId="2992" applyNumberFormat="1" applyFont="1" applyFill="1" applyBorder="1" applyAlignment="1">
      <alignment horizontal="left" vertical="center" wrapText="1"/>
    </xf>
    <xf numFmtId="189" fontId="35" fillId="2" borderId="1" xfId="2992" applyNumberFormat="1" applyFont="1" applyFill="1" applyBorder="1" applyAlignment="1">
      <alignment horizontal="center" vertical="center" wrapText="1"/>
    </xf>
    <xf numFmtId="189" fontId="35" fillId="2" borderId="10" xfId="2992" applyNumberFormat="1" applyFont="1" applyFill="1" applyBorder="1" applyAlignment="1">
      <alignment horizontal="left" vertical="center" wrapText="1"/>
    </xf>
    <xf numFmtId="0" fontId="35" fillId="2" borderId="1" xfId="1413" applyFont="1" applyFill="1" applyBorder="1" applyAlignment="1">
      <alignment horizontal="left" vertical="center" wrapText="1"/>
    </xf>
    <xf numFmtId="0" fontId="35" fillId="2" borderId="1" xfId="3481" applyFont="1" applyFill="1" applyBorder="1" applyAlignment="1">
      <alignment horizontal="center" vertical="center" wrapText="1"/>
    </xf>
    <xf numFmtId="187" fontId="35" fillId="2" borderId="1" xfId="1413" applyNumberFormat="1" applyFont="1" applyFill="1" applyBorder="1" applyAlignment="1">
      <alignment horizontal="center" vertical="center" wrapText="1"/>
    </xf>
    <xf numFmtId="189" fontId="35" fillId="2" borderId="10" xfId="2992" applyNumberFormat="1" applyFont="1" applyFill="1" applyBorder="1" applyAlignment="1">
      <alignment horizontal="center" vertical="center" wrapText="1"/>
    </xf>
    <xf numFmtId="0" fontId="40" fillId="2" borderId="6" xfId="3355" applyFont="1" applyFill="1" applyBorder="1" applyAlignment="1">
      <alignment horizontal="center" vertical="center"/>
    </xf>
    <xf numFmtId="0" fontId="43" fillId="2" borderId="7" xfId="3355" applyFont="1" applyFill="1" applyBorder="1" applyAlignment="1">
      <alignment horizontal="left"/>
    </xf>
    <xf numFmtId="0" fontId="40" fillId="2" borderId="7" xfId="3355" applyFont="1" applyFill="1" applyBorder="1" applyAlignment="1">
      <alignment horizontal="center"/>
    </xf>
    <xf numFmtId="0" fontId="40" fillId="2" borderId="7" xfId="3355" applyNumberFormat="1" applyFont="1" applyFill="1" applyBorder="1" applyAlignment="1">
      <alignment horizontal="center"/>
    </xf>
    <xf numFmtId="0" fontId="40" fillId="2" borderId="11" xfId="3355" applyFont="1" applyFill="1" applyBorder="1" applyAlignment="1">
      <alignment horizontal="left" vertical="center" wrapText="1"/>
    </xf>
    <xf numFmtId="0" fontId="43" fillId="0" borderId="0" xfId="3355" applyFont="1" applyFill="1" applyBorder="1" applyAlignment="1">
      <alignment horizontal="left"/>
    </xf>
    <xf numFmtId="0" fontId="35" fillId="0" borderId="0" xfId="3355" applyFont="1" applyFill="1" applyBorder="1" applyAlignment="1">
      <alignment horizontal="center"/>
    </xf>
    <xf numFmtId="0" fontId="35" fillId="0" borderId="0" xfId="3355" applyNumberFormat="1" applyFont="1" applyFill="1" applyBorder="1" applyAlignment="1">
      <alignment horizontal="center"/>
    </xf>
    <xf numFmtId="0" fontId="40" fillId="0" borderId="0" xfId="3355" applyFont="1" applyFill="1" applyBorder="1" applyAlignment="1">
      <alignment horizontal="center"/>
    </xf>
    <xf numFmtId="0" fontId="40" fillId="0" borderId="0" xfId="3355" applyNumberFormat="1" applyFont="1" applyFill="1" applyBorder="1" applyAlignment="1">
      <alignment horizontal="center"/>
    </xf>
    <xf numFmtId="0" fontId="43" fillId="0" borderId="5" xfId="3355" applyFont="1" applyFill="1" applyBorder="1" applyAlignment="1">
      <alignment horizontal="left"/>
    </xf>
    <xf numFmtId="0" fontId="40" fillId="0" borderId="5" xfId="3355" applyFont="1" applyFill="1" applyBorder="1" applyAlignment="1">
      <alignment horizontal="center"/>
    </xf>
    <xf numFmtId="0" fontId="40" fillId="0" borderId="5" xfId="3355" applyNumberFormat="1" applyFont="1" applyFill="1" applyBorder="1" applyAlignment="1">
      <alignment horizontal="center"/>
    </xf>
    <xf numFmtId="0" fontId="40" fillId="0" borderId="0" xfId="3355" applyFont="1" applyFill="1"/>
    <xf numFmtId="0" fontId="43" fillId="0" borderId="1" xfId="3355" applyFont="1" applyFill="1" applyBorder="1" applyAlignment="1">
      <alignment horizontal="left"/>
    </xf>
    <xf numFmtId="0" fontId="40" fillId="0" borderId="1" xfId="3355" applyFont="1" applyFill="1" applyBorder="1" applyAlignment="1">
      <alignment horizontal="center"/>
    </xf>
    <xf numFmtId="0" fontId="40" fillId="0" borderId="1" xfId="3355" applyNumberFormat="1" applyFont="1" applyFill="1" applyBorder="1" applyAlignment="1">
      <alignment horizontal="center"/>
    </xf>
    <xf numFmtId="0" fontId="41" fillId="0" borderId="0" xfId="3355" applyFont="1" applyFill="1" applyBorder="1" applyAlignment="1">
      <alignment horizontal="center" vertical="center"/>
    </xf>
    <xf numFmtId="0" fontId="41" fillId="0" borderId="0" xfId="3355" applyFont="1" applyFill="1" applyBorder="1" applyAlignment="1">
      <alignment horizontal="left" vertical="center"/>
    </xf>
    <xf numFmtId="0" fontId="39" fillId="0" borderId="2" xfId="3355" applyFont="1" applyFill="1" applyBorder="1" applyAlignment="1">
      <alignment horizontal="center" vertical="center"/>
    </xf>
    <xf numFmtId="0" fontId="39" fillId="0" borderId="3" xfId="3355" applyFont="1" applyFill="1" applyBorder="1" applyAlignment="1">
      <alignment horizontal="left" vertical="center"/>
    </xf>
    <xf numFmtId="0" fontId="39" fillId="0" borderId="3" xfId="3355" applyFont="1" applyFill="1" applyBorder="1" applyAlignment="1">
      <alignment horizontal="center" vertical="center"/>
    </xf>
    <xf numFmtId="0" fontId="39" fillId="0" borderId="8" xfId="3355" applyFont="1" applyFill="1" applyBorder="1" applyAlignment="1">
      <alignment horizontal="center" vertical="center" wrapText="1"/>
    </xf>
    <xf numFmtId="0" fontId="39" fillId="0" borderId="12" xfId="3355" applyFont="1" applyFill="1" applyBorder="1" applyAlignment="1">
      <alignment horizontal="left" vertical="center"/>
    </xf>
    <xf numFmtId="0" fontId="35" fillId="0" borderId="1" xfId="1337" applyFont="1" applyFill="1" applyBorder="1" applyAlignment="1">
      <alignment horizontal="left" vertical="center" wrapText="1"/>
    </xf>
    <xf numFmtId="0" fontId="35" fillId="0" borderId="1" xfId="3355" applyFont="1" applyFill="1" applyBorder="1" applyAlignment="1">
      <alignment horizontal="center" vertical="center"/>
    </xf>
    <xf numFmtId="0" fontId="39" fillId="0" borderId="1" xfId="1188" applyNumberFormat="1" applyFont="1" applyFill="1" applyBorder="1" applyAlignment="1">
      <alignment horizontal="left" vertical="center" wrapText="1"/>
    </xf>
    <xf numFmtId="0" fontId="39" fillId="0" borderId="1" xfId="1188" applyFont="1" applyFill="1" applyBorder="1" applyAlignment="1">
      <alignment horizontal="left" vertical="center"/>
    </xf>
    <xf numFmtId="0" fontId="39" fillId="0" borderId="1" xfId="3355" applyFont="1" applyFill="1" applyBorder="1" applyAlignment="1">
      <alignment horizontal="center" vertical="center"/>
    </xf>
    <xf numFmtId="0" fontId="39" fillId="0" borderId="10" xfId="3355" applyFont="1" applyFill="1" applyBorder="1" applyAlignment="1">
      <alignment horizontal="left" vertical="center" wrapText="1"/>
    </xf>
    <xf numFmtId="0" fontId="44" fillId="0" borderId="0" xfId="3355" applyFont="1" applyFill="1" applyBorder="1"/>
    <xf numFmtId="0" fontId="35" fillId="0" borderId="12" xfId="3355" applyFont="1" applyFill="1" applyBorder="1" applyAlignment="1">
      <alignment horizontal="center" vertical="center"/>
    </xf>
    <xf numFmtId="0" fontId="35" fillId="0" borderId="1" xfId="3481" applyFont="1" applyFill="1" applyBorder="1" applyAlignment="1">
      <alignment horizontal="left" vertical="center" wrapText="1"/>
    </xf>
    <xf numFmtId="0" fontId="35" fillId="0" borderId="1" xfId="3481" applyFont="1" applyFill="1" applyBorder="1" applyAlignment="1">
      <alignment horizontal="center" vertical="center" wrapText="1"/>
    </xf>
    <xf numFmtId="187" fontId="35" fillId="0" borderId="1" xfId="3481" applyNumberFormat="1" applyFont="1" applyFill="1" applyBorder="1" applyAlignment="1">
      <alignment horizontal="center" vertical="center" wrapText="1"/>
    </xf>
    <xf numFmtId="0" fontId="35" fillId="0" borderId="10" xfId="3481" applyFont="1" applyFill="1" applyBorder="1" applyAlignment="1">
      <alignment horizontal="left" vertical="center" wrapText="1"/>
    </xf>
    <xf numFmtId="0" fontId="35" fillId="0" borderId="1" xfId="1413" applyFont="1" applyFill="1" applyBorder="1" applyAlignment="1">
      <alignment horizontal="left" vertical="center" wrapText="1"/>
    </xf>
    <xf numFmtId="187" fontId="35" fillId="0" borderId="1" xfId="1413" applyNumberFormat="1" applyFont="1" applyFill="1" applyBorder="1" applyAlignment="1">
      <alignment horizontal="center" vertical="center" wrapText="1"/>
    </xf>
    <xf numFmtId="0" fontId="35" fillId="0" borderId="1" xfId="1286" applyFont="1" applyFill="1" applyBorder="1" applyAlignment="1">
      <alignment horizontal="left" vertical="center" wrapText="1"/>
    </xf>
    <xf numFmtId="0" fontId="35" fillId="0" borderId="1" xfId="1281" applyFont="1" applyFill="1" applyBorder="1" applyAlignment="1">
      <alignment horizontal="left" vertical="center" wrapText="1"/>
    </xf>
    <xf numFmtId="0" fontId="39" fillId="0" borderId="1" xfId="3355" applyFont="1" applyFill="1" applyBorder="1" applyAlignment="1">
      <alignment horizontal="left" vertical="center"/>
    </xf>
    <xf numFmtId="0" fontId="35" fillId="0" borderId="12" xfId="3355" applyFont="1" applyFill="1" applyBorder="1" applyAlignment="1">
      <alignment horizontal="left" vertical="center"/>
    </xf>
    <xf numFmtId="0" fontId="39" fillId="2" borderId="1" xfId="1188" applyNumberFormat="1" applyFont="1" applyFill="1" applyBorder="1" applyAlignment="1">
      <alignment horizontal="left" vertical="center" wrapText="1"/>
    </xf>
    <xf numFmtId="0" fontId="39" fillId="2" borderId="1" xfId="1188" applyFont="1" applyFill="1" applyBorder="1" applyAlignment="1">
      <alignment horizontal="left" vertical="center"/>
    </xf>
    <xf numFmtId="0" fontId="39" fillId="2" borderId="1" xfId="3355" applyFont="1" applyFill="1" applyBorder="1" applyAlignment="1">
      <alignment horizontal="center" vertical="center"/>
    </xf>
    <xf numFmtId="0" fontId="35" fillId="2" borderId="1" xfId="3481" applyFont="1" applyFill="1" applyBorder="1" applyAlignment="1">
      <alignment horizontal="left" vertical="center" wrapText="1"/>
    </xf>
    <xf numFmtId="0" fontId="35" fillId="2" borderId="1" xfId="3481" applyFont="1" applyFill="1" applyBorder="1" applyAlignment="1">
      <alignment vertical="center" wrapText="1"/>
    </xf>
    <xf numFmtId="0" fontId="35" fillId="2" borderId="1" xfId="3481" applyFont="1" applyFill="1" applyBorder="1" applyAlignment="1">
      <alignment horizontal="center" vertical="center"/>
    </xf>
    <xf numFmtId="191" fontId="35" fillId="2" borderId="1" xfId="3481" applyNumberFormat="1" applyFont="1" applyFill="1" applyBorder="1" applyAlignment="1">
      <alignment horizontal="center" vertical="center" wrapText="1"/>
    </xf>
    <xf numFmtId="0" fontId="35" fillId="2" borderId="10" xfId="2268" applyFont="1" applyFill="1" applyBorder="1" applyAlignment="1">
      <alignment horizontal="left" vertical="center" wrapText="1"/>
    </xf>
    <xf numFmtId="0" fontId="39" fillId="2" borderId="1" xfId="3355" applyFont="1" applyFill="1" applyBorder="1" applyAlignment="1">
      <alignment horizontal="left" vertical="center"/>
    </xf>
    <xf numFmtId="0" fontId="35" fillId="2" borderId="1" xfId="1281" applyFont="1" applyFill="1" applyBorder="1" applyAlignment="1">
      <alignment horizontal="left" vertical="center" wrapText="1"/>
    </xf>
    <xf numFmtId="0" fontId="45" fillId="0" borderId="0" xfId="3355" applyFont="1" applyFill="1" applyBorder="1"/>
    <xf numFmtId="0" fontId="35" fillId="2" borderId="10" xfId="1337" applyFont="1" applyFill="1" applyBorder="1" applyAlignment="1">
      <alignment horizontal="left" vertical="center" wrapText="1"/>
    </xf>
    <xf numFmtId="0" fontId="35" fillId="0" borderId="6" xfId="3355" applyFont="1" applyFill="1" applyBorder="1" applyAlignment="1">
      <alignment horizontal="center" vertical="center"/>
    </xf>
    <xf numFmtId="0" fontId="35" fillId="0" borderId="7" xfId="1281" applyFont="1" applyFill="1" applyBorder="1" applyAlignment="1">
      <alignment horizontal="left" vertical="center" wrapText="1"/>
    </xf>
    <xf numFmtId="0" fontId="35" fillId="0" borderId="7" xfId="3355" applyFont="1" applyFill="1" applyBorder="1" applyAlignment="1">
      <alignment horizontal="center" vertical="center"/>
    </xf>
    <xf numFmtId="187" fontId="35" fillId="0" borderId="7" xfId="3481" applyNumberFormat="1" applyFont="1" applyFill="1" applyBorder="1" applyAlignment="1">
      <alignment horizontal="center" vertical="center" wrapText="1"/>
    </xf>
    <xf numFmtId="0" fontId="35" fillId="0" borderId="11" xfId="3481" applyFont="1" applyFill="1" applyBorder="1" applyAlignment="1">
      <alignment horizontal="left" vertical="center" wrapText="1"/>
    </xf>
  </cellXfs>
  <cellStyles count="3643">
    <cellStyle name="_x0007_" xfId="198"/>
    <cellStyle name="_x0007_ 2" xfId="182"/>
    <cellStyle name="_x0007_ 9" xfId="202"/>
    <cellStyle name="_ET_STYLE_NoName_00_" xfId="185"/>
    <cellStyle name="_ET_STYLE_NoName_00_ 2" xfId="190"/>
    <cellStyle name="0,0_x000d__x000a_NA_x000d__x000a_" xfId="73"/>
    <cellStyle name="0,0_x000d__x000a_NA_x000d__x000a_ 2" xfId="203"/>
    <cellStyle name="0,0_x000d__x000a_NA_x000d__x000a_ 2 10" xfId="206"/>
    <cellStyle name="0,0_x000d__x000a_NA_x000d__x000a_ 2 10 2" xfId="207"/>
    <cellStyle name="0,0_x000d__x000a_NA_x000d__x000a_ 2 10 3" xfId="62"/>
    <cellStyle name="0,0_x000d__x000a_NA_x000d__x000a_ 2 11" xfId="192"/>
    <cellStyle name="0,0_x000d__x000a_NA_x000d__x000a_ 2 11 2" xfId="208"/>
    <cellStyle name="0,0_x000d__x000a_NA_x000d__x000a_ 2 11 3" xfId="188"/>
    <cellStyle name="0,0_x000d__x000a_NA_x000d__x000a_ 2 12" xfId="209"/>
    <cellStyle name="0,0_x000d__x000a_NA_x000d__x000a_ 2 12 2" xfId="193"/>
    <cellStyle name="0,0_x000d__x000a_NA_x000d__x000a_ 2 12 3" xfId="214"/>
    <cellStyle name="0,0_x000d__x000a_NA_x000d__x000a_ 2 13" xfId="222"/>
    <cellStyle name="0,0_x000d__x000a_NA_x000d__x000a_ 2 13 2" xfId="153"/>
    <cellStyle name="0,0_x000d__x000a_NA_x000d__x000a_ 2 13 3" xfId="122"/>
    <cellStyle name="0,0_x000d__x000a_NA_x000d__x000a_ 2 14" xfId="136"/>
    <cellStyle name="0,0_x000d__x000a_NA_x000d__x000a_ 2 14 2" xfId="234"/>
    <cellStyle name="0,0_x000d__x000a_NA_x000d__x000a_ 2 14 3" xfId="241"/>
    <cellStyle name="0,0_x000d__x000a_NA_x000d__x000a_ 2 15" xfId="144"/>
    <cellStyle name="0,0_x000d__x000a_NA_x000d__x000a_ 2 15 2" xfId="244"/>
    <cellStyle name="0,0_x000d__x000a_NA_x000d__x000a_ 2 15 3" xfId="250"/>
    <cellStyle name="0,0_x000d__x000a_NA_x000d__x000a_ 2 16" xfId="31"/>
    <cellStyle name="0,0_x000d__x000a_NA_x000d__x000a_ 2 16 2" xfId="256"/>
    <cellStyle name="0,0_x000d__x000a_NA_x000d__x000a_ 2 16 3" xfId="262"/>
    <cellStyle name="0,0_x000d__x000a_NA_x000d__x000a_ 2 17" xfId="158"/>
    <cellStyle name="0,0_x000d__x000a_NA_x000d__x000a_ 2 17 2" xfId="98"/>
    <cellStyle name="0,0_x000d__x000a_NA_x000d__x000a_ 2 17 3" xfId="264"/>
    <cellStyle name="0,0_x000d__x000a_NA_x000d__x000a_ 2 18" xfId="167"/>
    <cellStyle name="0,0_x000d__x000a_NA_x000d__x000a_ 2 18 2" xfId="267"/>
    <cellStyle name="0,0_x000d__x000a_NA_x000d__x000a_ 2 18 3" xfId="274"/>
    <cellStyle name="0,0_x000d__x000a_NA_x000d__x000a_ 2 19" xfId="180"/>
    <cellStyle name="0,0_x000d__x000a_NA_x000d__x000a_ 2 19 2" xfId="276"/>
    <cellStyle name="0,0_x000d__x000a_NA_x000d__x000a_ 2 19 3" xfId="286"/>
    <cellStyle name="0,0_x000d__x000a_NA_x000d__x000a_ 2 2" xfId="291"/>
    <cellStyle name="0,0_x000d__x000a_NA_x000d__x000a_ 2 2 2" xfId="299"/>
    <cellStyle name="0,0_x000d__x000a_NA_x000d__x000a_ 2 2 2 2" xfId="308"/>
    <cellStyle name="0,0_x000d__x000a_NA_x000d__x000a_ 2 2 2 3" xfId="310"/>
    <cellStyle name="0,0_x000d__x000a_NA_x000d__x000a_ 2 2 3" xfId="316"/>
    <cellStyle name="0,0_x000d__x000a_NA_x000d__x000a_ 2 2 3 2" xfId="323"/>
    <cellStyle name="0,0_x000d__x000a_NA_x000d__x000a_ 2 2 3 3" xfId="327"/>
    <cellStyle name="0,0_x000d__x000a_NA_x000d__x000a_ 2 2 4" xfId="331"/>
    <cellStyle name="0,0_x000d__x000a_NA_x000d__x000a_ 2 2 5" xfId="126"/>
    <cellStyle name="0,0_x000d__x000a_NA_x000d__x000a_ 2 20" xfId="145"/>
    <cellStyle name="0,0_x000d__x000a_NA_x000d__x000a_ 2 20 2" xfId="245"/>
    <cellStyle name="0,0_x000d__x000a_NA_x000d__x000a_ 2 20 3" xfId="251"/>
    <cellStyle name="0,0_x000d__x000a_NA_x000d__x000a_ 2 21" xfId="32"/>
    <cellStyle name="0,0_x000d__x000a_NA_x000d__x000a_ 2 21 2" xfId="257"/>
    <cellStyle name="0,0_x000d__x000a_NA_x000d__x000a_ 2 21 3" xfId="263"/>
    <cellStyle name="0,0_x000d__x000a_NA_x000d__x000a_ 2 22" xfId="159"/>
    <cellStyle name="0,0_x000d__x000a_NA_x000d__x000a_ 2 22 2" xfId="99"/>
    <cellStyle name="0,0_x000d__x000a_NA_x000d__x000a_ 2 22 3" xfId="265"/>
    <cellStyle name="0,0_x000d__x000a_NA_x000d__x000a_ 2 23" xfId="168"/>
    <cellStyle name="0,0_x000d__x000a_NA_x000d__x000a_ 2 23 2" xfId="268"/>
    <cellStyle name="0,0_x000d__x000a_NA_x000d__x000a_ 2 23 3" xfId="275"/>
    <cellStyle name="0,0_x000d__x000a_NA_x000d__x000a_ 2 24" xfId="181"/>
    <cellStyle name="0,0_x000d__x000a_NA_x000d__x000a_ 2 25" xfId="334"/>
    <cellStyle name="0,0_x000d__x000a_NA_x000d__x000a_ 2 3" xfId="340"/>
    <cellStyle name="0,0_x000d__x000a_NA_x000d__x000a_ 2 3 2" xfId="22"/>
    <cellStyle name="0,0_x000d__x000a_NA_x000d__x000a_ 2 3 2 2" xfId="341"/>
    <cellStyle name="0,0_x000d__x000a_NA_x000d__x000a_ 2 3 2 3" xfId="342"/>
    <cellStyle name="0,0_x000d__x000a_NA_x000d__x000a_ 2 3 3" xfId="345"/>
    <cellStyle name="0,0_x000d__x000a_NA_x000d__x000a_ 2 3 4" xfId="350"/>
    <cellStyle name="0,0_x000d__x000a_NA_x000d__x000a_ 2 4" xfId="281"/>
    <cellStyle name="0,0_x000d__x000a_NA_x000d__x000a_ 2 4 2" xfId="354"/>
    <cellStyle name="0,0_x000d__x000a_NA_x000d__x000a_ 2 4 2 2" xfId="359"/>
    <cellStyle name="0,0_x000d__x000a_NA_x000d__x000a_ 2 4 2 3" xfId="365"/>
    <cellStyle name="0,0_x000d__x000a_NA_x000d__x000a_ 2 4 3" xfId="371"/>
    <cellStyle name="0,0_x000d__x000a_NA_x000d__x000a_ 2 4 4" xfId="374"/>
    <cellStyle name="0,0_x000d__x000a_NA_x000d__x000a_ 2 5" xfId="287"/>
    <cellStyle name="0,0_x000d__x000a_NA_x000d__x000a_ 2 5 2" xfId="378"/>
    <cellStyle name="0,0_x000d__x000a_NA_x000d__x000a_ 2 5 2 2" xfId="383"/>
    <cellStyle name="0,0_x000d__x000a_NA_x000d__x000a_ 2 5 2 3" xfId="384"/>
    <cellStyle name="0,0_x000d__x000a_NA_x000d__x000a_ 2 5 3" xfId="388"/>
    <cellStyle name="0,0_x000d__x000a_NA_x000d__x000a_ 2 5 4" xfId="391"/>
    <cellStyle name="0,0_x000d__x000a_NA_x000d__x000a_ 2 6" xfId="392"/>
    <cellStyle name="0,0_x000d__x000a_NA_x000d__x000a_ 2 6 2" xfId="45"/>
    <cellStyle name="0,0_x000d__x000a_NA_x000d__x000a_ 2 6 2 2" xfId="394"/>
    <cellStyle name="0,0_x000d__x000a_NA_x000d__x000a_ 2 6 2 3" xfId="396"/>
    <cellStyle name="0,0_x000d__x000a_NA_x000d__x000a_ 2 6 3" xfId="404"/>
    <cellStyle name="0,0_x000d__x000a_NA_x000d__x000a_ 2 6 4" xfId="407"/>
    <cellStyle name="0,0_x000d__x000a_NA_x000d__x000a_ 2 7" xfId="119"/>
    <cellStyle name="0,0_x000d__x000a_NA_x000d__x000a_ 2 7 2" xfId="409"/>
    <cellStyle name="0,0_x000d__x000a_NA_x000d__x000a_ 2 7 3" xfId="416"/>
    <cellStyle name="0,0_x000d__x000a_NA_x000d__x000a_ 2 8" xfId="420"/>
    <cellStyle name="0,0_x000d__x000a_NA_x000d__x000a_ 2 8 2" xfId="84"/>
    <cellStyle name="0,0_x000d__x000a_NA_x000d__x000a_ 2 8 3" xfId="173"/>
    <cellStyle name="0,0_x000d__x000a_NA_x000d__x000a_ 2 9" xfId="422"/>
    <cellStyle name="0,0_x000d__x000a_NA_x000d__x000a_ 2 9 2" xfId="427"/>
    <cellStyle name="0,0_x000d__x000a_NA_x000d__x000a_ 2 9 3" xfId="67"/>
    <cellStyle name="20% - 强调文字颜色 1 2" xfId="431"/>
    <cellStyle name="20% - 强调文字颜色 1 2 2" xfId="437"/>
    <cellStyle name="20% - 强调文字颜色 1 2 2 2" xfId="440"/>
    <cellStyle name="20% - 强调文字颜色 1 2 2 2 2" xfId="213"/>
    <cellStyle name="20% - 强调文字颜色 1 2 2 2 3" xfId="221"/>
    <cellStyle name="20% - 强调文字颜色 1 2 2 3" xfId="442"/>
    <cellStyle name="20% - 强调文字颜色 1 2 2 3 2" xfId="444"/>
    <cellStyle name="20% - 强调文字颜色 1 2 2 3 3" xfId="451"/>
    <cellStyle name="20% - 强调文字颜色 1 2 2 4" xfId="453"/>
    <cellStyle name="20% - 强调文字颜色 1 2 2 5" xfId="454"/>
    <cellStyle name="20% - 强调文字颜色 1 2 3" xfId="247"/>
    <cellStyle name="20% - 强调文字颜色 1 2 3 2" xfId="386"/>
    <cellStyle name="20% - 强调文字颜色 1 2 3 3" xfId="458"/>
    <cellStyle name="20% - 强调文字颜色 1 2 4" xfId="254"/>
    <cellStyle name="20% - 强调文字颜色 1 2 4 2" xfId="462"/>
    <cellStyle name="20% - 强调文字颜色 1 2 4 3" xfId="465"/>
    <cellStyle name="20% - 强调文字颜色 1 2 5" xfId="469"/>
    <cellStyle name="20% - 强调文字颜色 1 2 6" xfId="474"/>
    <cellStyle name="20% - 强调文字颜色 2 2" xfId="477"/>
    <cellStyle name="20% - 强调文字颜色 2 2 2" xfId="480"/>
    <cellStyle name="20% - 强调文字颜色 2 2 2 2" xfId="483"/>
    <cellStyle name="20% - 强调文字颜色 2 2 2 2 2" xfId="485"/>
    <cellStyle name="20% - 强调文字颜色 2 2 2 2 3" xfId="489"/>
    <cellStyle name="20% - 强调文字颜色 2 2 2 3" xfId="493"/>
    <cellStyle name="20% - 强调文字颜色 2 2 2 3 2" xfId="497"/>
    <cellStyle name="20% - 强调文字颜色 2 2 2 3 3" xfId="502"/>
    <cellStyle name="20% - 强调文字颜色 2 2 2 4" xfId="504"/>
    <cellStyle name="20% - 强调文字颜色 2 2 2 5" xfId="496"/>
    <cellStyle name="20% - 强调文字颜色 2 2 3" xfId="505"/>
    <cellStyle name="20% - 强调文字颜色 2 2 3 2" xfId="507"/>
    <cellStyle name="20% - 强调文字颜色 2 2 3 3" xfId="509"/>
    <cellStyle name="20% - 强调文字颜色 2 2 4" xfId="511"/>
    <cellStyle name="20% - 强调文字颜色 2 2 4 2" xfId="513"/>
    <cellStyle name="20% - 强调文字颜色 2 2 4 3" xfId="515"/>
    <cellStyle name="20% - 强调文字颜色 2 2 5" xfId="518"/>
    <cellStyle name="20% - 强调文字颜色 2 2 6" xfId="522"/>
    <cellStyle name="20% - 强调文字颜色 3 2" xfId="528"/>
    <cellStyle name="20% - 强调文字颜色 3 2 2" xfId="533"/>
    <cellStyle name="20% - 强调文字颜色 3 2 2 2" xfId="536"/>
    <cellStyle name="20% - 强调文字颜色 3 2 2 2 2" xfId="539"/>
    <cellStyle name="20% - 强调文字颜色 3 2 2 2 3" xfId="540"/>
    <cellStyle name="20% - 强调文字颜色 3 2 2 3" xfId="542"/>
    <cellStyle name="20% - 强调文字颜色 3 2 2 3 2" xfId="545"/>
    <cellStyle name="20% - 强调文字颜色 3 2 2 3 3" xfId="546"/>
    <cellStyle name="20% - 强调文字颜色 3 2 2 4" xfId="549"/>
    <cellStyle name="20% - 强调文字颜色 3 2 2 5" xfId="551"/>
    <cellStyle name="20% - 强调文字颜色 3 2 3" xfId="554"/>
    <cellStyle name="20% - 强调文字颜色 3 2 3 2" xfId="557"/>
    <cellStyle name="20% - 强调文字颜色 3 2 3 3" xfId="15"/>
    <cellStyle name="20% - 强调文字颜色 3 2 4" xfId="561"/>
    <cellStyle name="20% - 强调文字颜色 3 2 4 2" xfId="565"/>
    <cellStyle name="20% - 强调文字颜色 3 2 4 3" xfId="569"/>
    <cellStyle name="20% - 强调文字颜色 3 2 5" xfId="572"/>
    <cellStyle name="20% - 强调文字颜色 3 2 6" xfId="575"/>
    <cellStyle name="20% - 强调文字颜色 4 2" xfId="343"/>
    <cellStyle name="20% - 强调文字颜色 4 2 2" xfId="578"/>
    <cellStyle name="20% - 强调文字颜色 4 2 2 2" xfId="581"/>
    <cellStyle name="20% - 强调文字颜色 4 2 2 2 2" xfId="594"/>
    <cellStyle name="20% - 强调文字颜色 4 2 2 2 3" xfId="596"/>
    <cellStyle name="20% - 强调文字颜色 4 2 2 3" xfId="597"/>
    <cellStyle name="20% - 强调文字颜色 4 2 2 3 2" xfId="605"/>
    <cellStyle name="20% - 强调文字颜色 4 2 2 3 3" xfId="607"/>
    <cellStyle name="20% - 强调文字颜色 4 2 2 4" xfId="609"/>
    <cellStyle name="20% - 强调文字颜色 4 2 2 5" xfId="525"/>
    <cellStyle name="20% - 强调文字颜色 4 2 3" xfId="611"/>
    <cellStyle name="20% - 强调文字颜色 4 2 3 2" xfId="616"/>
    <cellStyle name="20% - 强调文字颜色 4 2 3 3" xfId="618"/>
    <cellStyle name="20% - 强调文字颜色 4 2 4" xfId="619"/>
    <cellStyle name="20% - 强调文字颜色 4 2 4 2" xfId="623"/>
    <cellStyle name="20% - 强调文字颜色 4 2 4 3" xfId="25"/>
    <cellStyle name="20% - 强调文字颜色 4 2 5" xfId="626"/>
    <cellStyle name="20% - 强调文字颜色 4 2 6" xfId="628"/>
    <cellStyle name="20% - 强调文字颜色 5 2" xfId="634"/>
    <cellStyle name="20% - 强调文字颜色 5 2 2" xfId="637"/>
    <cellStyle name="20% - 强调文字颜色 5 2 2 2" xfId="641"/>
    <cellStyle name="20% - 强调文字颜色 5 2 2 3" xfId="644"/>
    <cellStyle name="20% - 强调文字颜色 5 2 3" xfId="647"/>
    <cellStyle name="20% - 强调文字颜色 5 2 3 2" xfId="651"/>
    <cellStyle name="20% - 强调文字颜色 5 2 3 3" xfId="78"/>
    <cellStyle name="20% - 强调文字颜色 5 2 4" xfId="655"/>
    <cellStyle name="20% - 强调文字颜色 5 2 5" xfId="659"/>
    <cellStyle name="20% - 强调文字颜色 6 2" xfId="662"/>
    <cellStyle name="20% - 强调文字颜色 6 2 2" xfId="665"/>
    <cellStyle name="20% - 强调文字颜色 6 2 2 2" xfId="668"/>
    <cellStyle name="20% - 强调文字颜色 6 2 2 3" xfId="671"/>
    <cellStyle name="20% - 强调文字颜色 6 2 3" xfId="677"/>
    <cellStyle name="20% - 强调文字颜色 6 2 3 2" xfId="681"/>
    <cellStyle name="20% - 强调文字颜色 6 2 3 3" xfId="688"/>
    <cellStyle name="20% - 强调文字颜色 6 2 4" xfId="693"/>
    <cellStyle name="20% - 强调文字颜色 6 2 5" xfId="699"/>
    <cellStyle name="20% - 着色 1 2" xfId="101"/>
    <cellStyle name="20% - 着色 1 2 2" xfId="703"/>
    <cellStyle name="20% - 着色 1 2 2 2" xfId="709"/>
    <cellStyle name="20% - 着色 1 2 2 3" xfId="714"/>
    <cellStyle name="20% - 着色 1 2 3" xfId="718"/>
    <cellStyle name="20% - 着色 1 2 3 2" xfId="123"/>
    <cellStyle name="20% - 着色 1 2 3 3" xfId="107"/>
    <cellStyle name="20% - 着色 1 2 4" xfId="722"/>
    <cellStyle name="20% - 着色 1 2 5" xfId="740"/>
    <cellStyle name="20% - 着色 2 2" xfId="269"/>
    <cellStyle name="20% - 着色 2 2 2" xfId="747"/>
    <cellStyle name="20% - 着色 2 2 2 2" xfId="758"/>
    <cellStyle name="20% - 着色 2 2 2 3" xfId="769"/>
    <cellStyle name="20% - 着色 2 2 3" xfId="775"/>
    <cellStyle name="20% - 着色 2 2 3 2" xfId="782"/>
    <cellStyle name="20% - 着色 2 2 3 3" xfId="787"/>
    <cellStyle name="20% - 着色 2 2 4" xfId="791"/>
    <cellStyle name="20% - 着色 2 2 5" xfId="799"/>
    <cellStyle name="20% - 着色 3 2" xfId="282"/>
    <cellStyle name="20% - 着色 3 2 2" xfId="355"/>
    <cellStyle name="20% - 着色 3 2 2 2" xfId="360"/>
    <cellStyle name="20% - 着色 3 2 2 3" xfId="366"/>
    <cellStyle name="20% - 着色 3 2 3" xfId="372"/>
    <cellStyle name="20% - 着色 3 2 3 2" xfId="803"/>
    <cellStyle name="20% - 着色 3 2 3 3" xfId="809"/>
    <cellStyle name="20% - 着色 3 2 4" xfId="375"/>
    <cellStyle name="20% - 着色 3 2 5" xfId="817"/>
    <cellStyle name="20% - 着色 4 2" xfId="818"/>
    <cellStyle name="20% - 着色 4 2 2" xfId="826"/>
    <cellStyle name="20% - 着色 4 2 2 2" xfId="833"/>
    <cellStyle name="20% - 着色 4 2 2 3" xfId="834"/>
    <cellStyle name="20% - 着色 4 2 3" xfId="835"/>
    <cellStyle name="20% - 着色 4 2 3 2" xfId="839"/>
    <cellStyle name="20% - 着色 4 2 3 3" xfId="841"/>
    <cellStyle name="20% - 着色 4 2 4" xfId="845"/>
    <cellStyle name="20% - 着色 4 2 5" xfId="102"/>
    <cellStyle name="20% - 着色 5 2" xfId="583"/>
    <cellStyle name="20% - 着色 5 2 2" xfId="850"/>
    <cellStyle name="20% - 着色 5 2 2 2" xfId="852"/>
    <cellStyle name="20% - 着色 5 2 2 3" xfId="855"/>
    <cellStyle name="20% - 着色 5 2 3" xfId="857"/>
    <cellStyle name="20% - 着色 5 2 3 2" xfId="862"/>
    <cellStyle name="20% - 着色 5 2 3 3" xfId="863"/>
    <cellStyle name="20% - 着色 5 2 4" xfId="92"/>
    <cellStyle name="20% - 着色 5 2 5" xfId="870"/>
    <cellStyle name="20% - 着色 6 2" xfId="599"/>
    <cellStyle name="20% - 着色 6 2 2" xfId="871"/>
    <cellStyle name="20% - 着色 6 2 2 2" xfId="865"/>
    <cellStyle name="20% - 着色 6 2 2 3" xfId="872"/>
    <cellStyle name="20% - 着色 6 2 3" xfId="874"/>
    <cellStyle name="20% - 着色 6 2 3 2" xfId="876"/>
    <cellStyle name="20% - 着色 6 2 3 3" xfId="879"/>
    <cellStyle name="20% - 着色 6 2 4" xfId="884"/>
    <cellStyle name="20% - 着色 6 2 5" xfId="889"/>
    <cellStyle name="40% - 强调文字颜色 1 2" xfId="230"/>
    <cellStyle name="40% - 强调文字颜色 1 2 2" xfId="367"/>
    <cellStyle name="40% - 强调文字颜色 1 2 2 2" xfId="892"/>
    <cellStyle name="40% - 强调文字颜色 1 2 2 2 2" xfId="716"/>
    <cellStyle name="40% - 强调文字颜色 1 2 2 2 3" xfId="719"/>
    <cellStyle name="40% - 强调文字颜色 1 2 2 3" xfId="895"/>
    <cellStyle name="40% - 强调文字颜色 1 2 2 3 2" xfId="147"/>
    <cellStyle name="40% - 强调文字颜色 1 2 2 3 3" xfId="30"/>
    <cellStyle name="40% - 强调文字颜色 1 2 2 4" xfId="896"/>
    <cellStyle name="40% - 强调文字颜色 1 2 2 5" xfId="897"/>
    <cellStyle name="40% - 强调文字颜色 1 2 3" xfId="901"/>
    <cellStyle name="40% - 强调文字颜色 1 2 3 2" xfId="520"/>
    <cellStyle name="40% - 强调文字颜色 1 2 3 3" xfId="902"/>
    <cellStyle name="40% - 强调文字颜色 1 2 4" xfId="906"/>
    <cellStyle name="40% - 强调文字颜色 1 2 4 2" xfId="8"/>
    <cellStyle name="40% - 强调文字颜色 1 2 4 3" xfId="907"/>
    <cellStyle name="40% - 强调文字颜色 1 2 5" xfId="303"/>
    <cellStyle name="40% - 强调文字颜色 1 2 6" xfId="319"/>
    <cellStyle name="40% - 强调文字颜色 2 2" xfId="248"/>
    <cellStyle name="40% - 强调文字颜色 2 2 2" xfId="387"/>
    <cellStyle name="40% - 强调文字颜色 2 2 2 2" xfId="908"/>
    <cellStyle name="40% - 强调文字颜色 2 2 2 3" xfId="912"/>
    <cellStyle name="40% - 强调文字颜色 2 2 3" xfId="460"/>
    <cellStyle name="40% - 强调文字颜色 2 2 3 2" xfId="913"/>
    <cellStyle name="40% - 强调文字颜色 2 2 3 3" xfId="916"/>
    <cellStyle name="40% - 强调文字颜色 2 2 4" xfId="917"/>
    <cellStyle name="40% - 强调文字颜色 2 2 5" xfId="919"/>
    <cellStyle name="40% - 强调文字颜色 3 2" xfId="258"/>
    <cellStyle name="40% - 强调文字颜色 3 2 2" xfId="397"/>
    <cellStyle name="40% - 强调文字颜色 3 2 2 2" xfId="923"/>
    <cellStyle name="40% - 强调文字颜色 3 2 2 2 2" xfId="925"/>
    <cellStyle name="40% - 强调文字颜色 3 2 2 2 3" xfId="847"/>
    <cellStyle name="40% - 强调文字颜色 3 2 2 3" xfId="929"/>
    <cellStyle name="40% - 强调文字颜色 3 2 2 3 2" xfId="930"/>
    <cellStyle name="40% - 强调文字颜色 3 2 2 3 3" xfId="931"/>
    <cellStyle name="40% - 强调文字颜色 3 2 2 4" xfId="935"/>
    <cellStyle name="40% - 强调文字颜色 3 2 2 5" xfId="479"/>
    <cellStyle name="40% - 强调文字颜色 3 2 3" xfId="938"/>
    <cellStyle name="40% - 强调文字颜色 3 2 3 2" xfId="941"/>
    <cellStyle name="40% - 强调文字颜色 3 2 3 3" xfId="948"/>
    <cellStyle name="40% - 强调文字颜色 3 2 4" xfId="921"/>
    <cellStyle name="40% - 强调文字颜色 3 2 4 2" xfId="924"/>
    <cellStyle name="40% - 强调文字颜色 3 2 4 3" xfId="846"/>
    <cellStyle name="40% - 强调文字颜色 3 2 5" xfId="928"/>
    <cellStyle name="40% - 强调文字颜色 3 2 6" xfId="933"/>
    <cellStyle name="40% - 强调文字颜色 4 2" xfId="103"/>
    <cellStyle name="40% - 强调文字颜色 4 2 2" xfId="701"/>
    <cellStyle name="40% - 强调文字颜色 4 2 2 2" xfId="704"/>
    <cellStyle name="40% - 强调文字颜色 4 2 2 2 2" xfId="762"/>
    <cellStyle name="40% - 强调文字颜色 4 2 2 2 3" xfId="949"/>
    <cellStyle name="40% - 强调文字颜色 4 2 2 3" xfId="711"/>
    <cellStyle name="40% - 强调文字颜色 4 2 2 3 2" xfId="783"/>
    <cellStyle name="40% - 强调文字颜色 4 2 2 3 3" xfId="952"/>
    <cellStyle name="40% - 强调文字颜色 4 2 2 4" xfId="956"/>
    <cellStyle name="40% - 强调文字颜色 4 2 2 5" xfId="960"/>
    <cellStyle name="40% - 强调文字颜色 4 2 3" xfId="715"/>
    <cellStyle name="40% - 强调文字颜色 4 2 3 2" xfId="127"/>
    <cellStyle name="40% - 强调文字颜色 4 2 3 3" xfId="111"/>
    <cellStyle name="40% - 强调文字颜色 4 2 4" xfId="727"/>
    <cellStyle name="40% - 强调文字颜色 4 2 4 2" xfId="964"/>
    <cellStyle name="40% - 强调文字颜色 4 2 4 3" xfId="969"/>
    <cellStyle name="40% - 强调文字颜色 4 2 5" xfId="734"/>
    <cellStyle name="40% - 强调文字颜色 4 2 6" xfId="974"/>
    <cellStyle name="40% - 强调文字颜色 5 2" xfId="271"/>
    <cellStyle name="40% - 强调文字颜色 5 2 2" xfId="746"/>
    <cellStyle name="40% - 强调文字颜色 5 2 2 2" xfId="752"/>
    <cellStyle name="40% - 强调文字颜色 5 2 2 3" xfId="761"/>
    <cellStyle name="40% - 强调文字颜色 5 2 3" xfId="772"/>
    <cellStyle name="40% - 强调文字颜色 5 2 3 2" xfId="780"/>
    <cellStyle name="40% - 强调文字颜色 5 2 3 3" xfId="786"/>
    <cellStyle name="40% - 强调文字颜色 5 2 4" xfId="788"/>
    <cellStyle name="40% - 强调文字颜色 5 2 5" xfId="794"/>
    <cellStyle name="40% - 强调文字颜色 6 2" xfId="283"/>
    <cellStyle name="40% - 强调文字颜色 6 2 2" xfId="357"/>
    <cellStyle name="40% - 强调文字颜色 6 2 2 2" xfId="362"/>
    <cellStyle name="40% - 强调文字颜色 6 2 2 2 2" xfId="978"/>
    <cellStyle name="40% - 强调文字颜色 6 2 2 2 3" xfId="980"/>
    <cellStyle name="40% - 强调文字颜色 6 2 2 3" xfId="369"/>
    <cellStyle name="40% - 强调文字颜色 6 2 2 3 2" xfId="890"/>
    <cellStyle name="40% - 强调文字颜色 6 2 2 3 3" xfId="893"/>
    <cellStyle name="40% - 强调文字颜色 6 2 2 4" xfId="898"/>
    <cellStyle name="40% - 强调文字颜色 6 2 2 5" xfId="903"/>
    <cellStyle name="40% - 强调文字颜色 6 2 3" xfId="370"/>
    <cellStyle name="40% - 强调文字颜色 6 2 3 2" xfId="805"/>
    <cellStyle name="40% - 强调文字颜色 6 2 3 3" xfId="812"/>
    <cellStyle name="40% - 强调文字颜色 6 2 4" xfId="376"/>
    <cellStyle name="40% - 强调文字颜色 6 2 4 2" xfId="982"/>
    <cellStyle name="40% - 强调文字颜色 6 2 4 3" xfId="984"/>
    <cellStyle name="40% - 强调文字颜色 6 2 5" xfId="813"/>
    <cellStyle name="40% - 强调文字颜色 6 2 6" xfId="986"/>
    <cellStyle name="40% - 着色 1 2" xfId="991"/>
    <cellStyle name="40% - 着色 1 2 2" xfId="643"/>
    <cellStyle name="40% - 着色 1 2 2 2" xfId="993"/>
    <cellStyle name="40% - 着色 1 2 2 3" xfId="829"/>
    <cellStyle name="40% - 着色 1 2 3" xfId="995"/>
    <cellStyle name="40% - 着色 1 2 3 2" xfId="997"/>
    <cellStyle name="40% - 着色 1 2 3 3" xfId="838"/>
    <cellStyle name="40% - 着色 1 2 4" xfId="1000"/>
    <cellStyle name="40% - 着色 1 2 5" xfId="414"/>
    <cellStyle name="40% - 着色 2 2" xfId="639"/>
    <cellStyle name="40% - 着色 2 2 2" xfId="1001"/>
    <cellStyle name="40% - 着色 2 2 2 2" xfId="1003"/>
    <cellStyle name="40% - 着色 2 2 2 3" xfId="853"/>
    <cellStyle name="40% - 着色 2 2 3" xfId="1004"/>
    <cellStyle name="40% - 着色 2 2 3 2" xfId="1007"/>
    <cellStyle name="40% - 着色 2 2 3 3" xfId="861"/>
    <cellStyle name="40% - 着色 2 2 4" xfId="1008"/>
    <cellStyle name="40% - 着色 2 2 5" xfId="1009"/>
    <cellStyle name="40% - 着色 3 2" xfId="649"/>
    <cellStyle name="40% - 着色 3 2 2" xfId="1013"/>
    <cellStyle name="40% - 着色 3 2 2 2" xfId="87"/>
    <cellStyle name="40% - 着色 3 2 2 3" xfId="864"/>
    <cellStyle name="40% - 着色 3 2 3" xfId="1015"/>
    <cellStyle name="40% - 着色 3 2 3 2" xfId="1017"/>
    <cellStyle name="40% - 着色 3 2 3 3" xfId="875"/>
    <cellStyle name="40% - 着色 3 2 4" xfId="482"/>
    <cellStyle name="40% - 着色 3 2 5" xfId="492"/>
    <cellStyle name="40% - 着色 4 2" xfId="697"/>
    <cellStyle name="40% - 着色 4 2 2" xfId="1018"/>
    <cellStyle name="40% - 着色 4 2 2 2" xfId="1020"/>
    <cellStyle name="40% - 着色 4 2 2 3" xfId="1026"/>
    <cellStyle name="40% - 着色 4 2 3" xfId="1029"/>
    <cellStyle name="40% - 着色 4 2 3 2" xfId="646"/>
    <cellStyle name="40% - 着色 4 2 3 3" xfId="653"/>
    <cellStyle name="40% - 着色 4 2 4" xfId="1030"/>
    <cellStyle name="40% - 着色 4 2 5" xfId="1031"/>
    <cellStyle name="40% - 着色 5 2" xfId="116"/>
    <cellStyle name="40% - 着色 5 2 2" xfId="1033"/>
    <cellStyle name="40% - 着色 5 2 2 2" xfId="1034"/>
    <cellStyle name="40% - 着色 5 2 2 3" xfId="538"/>
    <cellStyle name="40% - 着色 5 2 3" xfId="130"/>
    <cellStyle name="40% - 着色 5 2 3 2" xfId="433"/>
    <cellStyle name="40% - 着色 5 2 3 3" xfId="544"/>
    <cellStyle name="40% - 着色 5 2 4" xfId="140"/>
    <cellStyle name="40% - 着色 5 2 5" xfId="18"/>
    <cellStyle name="40% - 着色 6 2" xfId="425"/>
    <cellStyle name="40% - 着色 6 2 2" xfId="430"/>
    <cellStyle name="40% - 着色 6 2 2 2" xfId="1036"/>
    <cellStyle name="40% - 着色 6 2 2 3" xfId="358"/>
    <cellStyle name="40% - 着色 6 2 3" xfId="71"/>
    <cellStyle name="40% - 着色 6 2 3 2" xfId="1039"/>
    <cellStyle name="40% - 着色 6 2 3 3" xfId="381"/>
    <cellStyle name="40% - 着色 6 2 4" xfId="1044"/>
    <cellStyle name="40% - 着色 6 2 5" xfId="1048"/>
    <cellStyle name="60% - 强调文字颜色 1 2" xfId="1050"/>
    <cellStyle name="60% - 强调文字颜色 1 2 2" xfId="880"/>
    <cellStyle name="60% - 强调文字颜色 1 2 2 2" xfId="488"/>
    <cellStyle name="60% - 强调文字颜色 1 2 2 2 2" xfId="1051"/>
    <cellStyle name="60% - 强调文字颜色 1 2 2 3" xfId="1055"/>
    <cellStyle name="60% - 强调文字颜色 1 2 2 3 2" xfId="973"/>
    <cellStyle name="60% - 强调文字颜色 1 2 2 4" xfId="1059"/>
    <cellStyle name="60% - 强调文字颜色 1 2 3" xfId="885"/>
    <cellStyle name="60% - 强调文字颜色 1 2 3 2" xfId="500"/>
    <cellStyle name="60% - 强调文字颜色 1 2 4" xfId="613"/>
    <cellStyle name="60% - 强调文字颜色 2 2" xfId="1062"/>
    <cellStyle name="60% - 强调文字颜色 2 2 2" xfId="64"/>
    <cellStyle name="60% - 强调文字颜色 2 2 2 2" xfId="74"/>
    <cellStyle name="60% - 强调文字颜色 2 2 3" xfId="1063"/>
    <cellStyle name="60% - 强调文字颜色 3 2" xfId="1065"/>
    <cellStyle name="60% - 强调文字颜色 3 2 2" xfId="548"/>
    <cellStyle name="60% - 强调文字颜色 3 2 2 2" xfId="1066"/>
    <cellStyle name="60% - 强调文字颜色 3 2 2 2 2" xfId="1069"/>
    <cellStyle name="60% - 强调文字颜色 3 2 2 3" xfId="1012"/>
    <cellStyle name="60% - 强调文字颜色 3 2 2 3 2" xfId="89"/>
    <cellStyle name="60% - 强调文字颜色 3 2 2 4" xfId="1014"/>
    <cellStyle name="60% - 强调文字颜色 3 2 3" xfId="550"/>
    <cellStyle name="60% - 强调文字颜色 3 2 3 2" xfId="121"/>
    <cellStyle name="60% - 强调文字颜色 3 2 4" xfId="1070"/>
    <cellStyle name="60% - 强调文字颜色 4 2" xfId="1071"/>
    <cellStyle name="60% - 强调文字颜色 4 2 2" xfId="393"/>
    <cellStyle name="60% - 强调文字颜色 4 2 2 2" xfId="46"/>
    <cellStyle name="60% - 强调文字颜色 4 2 2 2 2" xfId="395"/>
    <cellStyle name="60% - 强调文字颜色 4 2 2 3" xfId="400"/>
    <cellStyle name="60% - 强调文字颜色 4 2 2 3 2" xfId="1081"/>
    <cellStyle name="60% - 强调文字颜色 4 2 2 4" xfId="408"/>
    <cellStyle name="60% - 强调文字颜色 4 2 3" xfId="120"/>
    <cellStyle name="60% - 强调文字颜色 4 2 3 2" xfId="415"/>
    <cellStyle name="60% - 强调文字颜色 4 2 4" xfId="421"/>
    <cellStyle name="60% - 强调文字颜色 5 2" xfId="910"/>
    <cellStyle name="60% - 强调文字颜色 5 2 2" xfId="1056"/>
    <cellStyle name="60% - 强调文字颜色 5 2 2 2" xfId="165"/>
    <cellStyle name="60% - 强调文字颜色 5 2 3" xfId="1083"/>
    <cellStyle name="60% - 强调文字颜色 6 2" xfId="914"/>
    <cellStyle name="60% - 强调文字颜色 6 2 2" xfId="1086"/>
    <cellStyle name="60% - 强调文字颜色 6 2 2 2" xfId="468"/>
    <cellStyle name="60% - 强调文字颜色 6 2 2 2 2" xfId="1088"/>
    <cellStyle name="60% - 强调文字颜色 6 2 2 3" xfId="472"/>
    <cellStyle name="60% - 强调文字颜色 6 2 2 3 2" xfId="1092"/>
    <cellStyle name="60% - 强调文字颜色 6 2 2 4" xfId="1094"/>
    <cellStyle name="60% - 强调文字颜色 6 2 3" xfId="1097"/>
    <cellStyle name="60% - 强调文字颜色 6 2 3 2" xfId="1099"/>
    <cellStyle name="60% - 强调文字颜色 6 2 4" xfId="663"/>
    <cellStyle name="60% - 着色 1 2" xfId="347"/>
    <cellStyle name="60% - 着色 1 2 2" xfId="1101"/>
    <cellStyle name="60% - 着色 1 2 2 2" xfId="1104"/>
    <cellStyle name="60% - 着色 1 2 3" xfId="632"/>
    <cellStyle name="60% - 着色 1 2 3 2" xfId="635"/>
    <cellStyle name="60% - 着色 1 2 4" xfId="1108"/>
    <cellStyle name="60% - 着色 2 2" xfId="373"/>
    <cellStyle name="60% - 着色 2 2 2" xfId="802"/>
    <cellStyle name="60% - 着色 2 2 2 2" xfId="1109"/>
    <cellStyle name="60% - 着色 2 2 3" xfId="808"/>
    <cellStyle name="60% - 着色 2 2 3 2" xfId="1112"/>
    <cellStyle name="60% - 着色 2 2 4" xfId="1117"/>
    <cellStyle name="60% - 着色 3 2" xfId="389"/>
    <cellStyle name="60% - 着色 3 2 2" xfId="1120"/>
    <cellStyle name="60% - 着色 3 2 2 2" xfId="1124"/>
    <cellStyle name="60% - 着色 3 2 3" xfId="463"/>
    <cellStyle name="60% - 着色 3 2 3 2" xfId="1126"/>
    <cellStyle name="60% - 着色 3 2 4" xfId="464"/>
    <cellStyle name="60% - 着色 4 2" xfId="402"/>
    <cellStyle name="60% - 着色 4 2 2" xfId="1075"/>
    <cellStyle name="60% - 着色 4 2 2 2" xfId="1129"/>
    <cellStyle name="60% - 着色 4 2 3" xfId="1133"/>
    <cellStyle name="60% - 着色 4 2 3 2" xfId="721"/>
    <cellStyle name="60% - 着色 4 2 4" xfId="95"/>
    <cellStyle name="60% - 着色 5 2" xfId="419"/>
    <cellStyle name="60% - 着色 5 2 2" xfId="226"/>
    <cellStyle name="60% - 着色 5 2 2 2" xfId="154"/>
    <cellStyle name="60% - 着色 5 2 3" xfId="139"/>
    <cellStyle name="60% - 着色 5 2 3 2" xfId="238"/>
    <cellStyle name="60% - 着色 5 2 4" xfId="148"/>
    <cellStyle name="60% - 着色 6 2" xfId="170"/>
    <cellStyle name="60% - 着色 6 2 2" xfId="909"/>
    <cellStyle name="60% - 着色 6 2 2 2" xfId="1057"/>
    <cellStyle name="60% - 着色 6 2 3" xfId="1135"/>
    <cellStyle name="60% - 着色 6 2 3 2" xfId="1137"/>
    <cellStyle name="60% - 着色 6 2 4" xfId="1140"/>
    <cellStyle name="Jun" xfId="1141"/>
    <cellStyle name="Normal" xfId="624"/>
    <cellStyle name="Normal 2" xfId="955"/>
    <cellStyle name="Normal 3" xfId="959"/>
    <cellStyle name="标题 1 2" xfId="1142"/>
    <cellStyle name="标题 1 2 2" xfId="401"/>
    <cellStyle name="标题 1 2 2 2" xfId="1072"/>
    <cellStyle name="标题 1 2 3" xfId="406"/>
    <cellStyle name="标题 1 2_纯水" xfId="1145"/>
    <cellStyle name="标题 2 2" xfId="1146"/>
    <cellStyle name="标题 2 2 2" xfId="1148"/>
    <cellStyle name="标题 2 2 2 2" xfId="302"/>
    <cellStyle name="标题 2 2 3" xfId="1149"/>
    <cellStyle name="标题 2 2_纯水" xfId="151"/>
    <cellStyle name="标题 3 2" xfId="1150"/>
    <cellStyle name="标题 3 2 2" xfId="1155"/>
    <cellStyle name="标题 3 2 2 2" xfId="1159"/>
    <cellStyle name="标题 3 2 2 3" xfId="591"/>
    <cellStyle name="标题 3 2 2_纯水" xfId="831"/>
    <cellStyle name="标题 3 2 3" xfId="1161"/>
    <cellStyle name="标题 3 2 4" xfId="1162"/>
    <cellStyle name="标题 3 2_纯水" xfId="1163"/>
    <cellStyle name="标题 4 2" xfId="1165"/>
    <cellStyle name="标题 4 2 2" xfId="1168"/>
    <cellStyle name="标题 4 2 2 2" xfId="1170"/>
    <cellStyle name="标题 4 2 3" xfId="1174"/>
    <cellStyle name="标题 5" xfId="438"/>
    <cellStyle name="标题 5 2" xfId="210"/>
    <cellStyle name="标题 5 2 2" xfId="1175"/>
    <cellStyle name="标题 5 3" xfId="219"/>
    <cellStyle name="差 2" xfId="390"/>
    <cellStyle name="差 2 2" xfId="1176"/>
    <cellStyle name="差 2 2 2" xfId="1177"/>
    <cellStyle name="差 2 3" xfId="1089"/>
    <cellStyle name="差_纯水" xfId="1180"/>
    <cellStyle name="差_污水" xfId="1184"/>
    <cellStyle name="常规" xfId="0" builtinId="0"/>
    <cellStyle name="常规 10" xfId="1188"/>
    <cellStyle name="常规 10 10" xfId="1192"/>
    <cellStyle name="常规 10 10 2" xfId="1198"/>
    <cellStyle name="常规 10 10 2 2" xfId="1199"/>
    <cellStyle name="常规 10 10 2 2 2" xfId="1202"/>
    <cellStyle name="常规 10 10 2 2 3" xfId="1119"/>
    <cellStyle name="常规 10 10 3" xfId="1208"/>
    <cellStyle name="常规 10 11" xfId="1215"/>
    <cellStyle name="常规 10 11 2" xfId="1217"/>
    <cellStyle name="常规 10 11 3" xfId="1219"/>
    <cellStyle name="常规 10 12" xfId="819"/>
    <cellStyle name="常规 10 12 2" xfId="827"/>
    <cellStyle name="常规 10 12 3" xfId="836"/>
    <cellStyle name="常规 10 13" xfId="1222"/>
    <cellStyle name="常规 10 13 2" xfId="1227"/>
    <cellStyle name="常规 10 13 3" xfId="1229"/>
    <cellStyle name="常规 10 14" xfId="753"/>
    <cellStyle name="常规 10 14 2" xfId="1232"/>
    <cellStyle name="常规 10 14 3" xfId="1147"/>
    <cellStyle name="常规 10 15" xfId="763"/>
    <cellStyle name="常规 10 15 2" xfId="1187"/>
    <cellStyle name="常规 10 15 3" xfId="1235"/>
    <cellStyle name="常规 10 16" xfId="950"/>
    <cellStyle name="常规 10 16 2" xfId="1238"/>
    <cellStyle name="常规 10 16 3" xfId="1241"/>
    <cellStyle name="常规 10 17" xfId="1244"/>
    <cellStyle name="常规 10 17 2" xfId="1246"/>
    <cellStyle name="常规 10 17 3" xfId="1248"/>
    <cellStyle name="常规 10 18" xfId="1074"/>
    <cellStyle name="常规 10 18 2" xfId="1128"/>
    <cellStyle name="常规 10 18 3" xfId="1251"/>
    <cellStyle name="常规 10 19" xfId="1132"/>
    <cellStyle name="常规 10 19 2" xfId="723"/>
    <cellStyle name="常规 10 19 3" xfId="741"/>
    <cellStyle name="常规 10 2" xfId="1253"/>
    <cellStyle name="常规 10 2 2" xfId="1254"/>
    <cellStyle name="常规 10 2 2 2" xfId="1257"/>
    <cellStyle name="常规 10 2 2 2 2 2" xfId="988"/>
    <cellStyle name="常规 10 2 2 2 2 2 10" xfId="1258"/>
    <cellStyle name="常规 10 2 2 2 2 2 10 2" xfId="1260"/>
    <cellStyle name="常规 10 2 2 2 2 2 10 3" xfId="781"/>
    <cellStyle name="常规 10 2 2 2 2 2 11" xfId="1266"/>
    <cellStyle name="常规 10 2 2 2 2 2 11 2" xfId="1268"/>
    <cellStyle name="常规 10 2 2 2 2 2 11 3" xfId="1271"/>
    <cellStyle name="常规 10 2 2 2 2 2 12" xfId="687"/>
    <cellStyle name="常规 10 2 2 2 2 2 12 2" xfId="1274"/>
    <cellStyle name="常规 10 2 2 2 2 2 12 3" xfId="1277"/>
    <cellStyle name="常规 10 2 2 2 2 2 13" xfId="691"/>
    <cellStyle name="常规 10 2 2 2 2 2 13 2" xfId="555"/>
    <cellStyle name="常规 10 2 2 2 2 2 13 3" xfId="562"/>
    <cellStyle name="常规 10 2 2 2 2 2 14" xfId="1282"/>
    <cellStyle name="常规 10 2 2 2 2 2 14 2" xfId="1287"/>
    <cellStyle name="常规 10 2 2 2 2 2 14 3" xfId="582"/>
    <cellStyle name="常规 10 2 2 2 2 2 15" xfId="1294"/>
    <cellStyle name="常规 10 2 2 2 2 2 15 2" xfId="1297"/>
    <cellStyle name="常规 10 2 2 2 2 2 15 3" xfId="617"/>
    <cellStyle name="常规 10 2 2 2 2 2 16" xfId="1301"/>
    <cellStyle name="常规 10 2 2 2 2 2 16 2" xfId="1304"/>
    <cellStyle name="常规 10 2 2 2 2 2 16 3" xfId="625"/>
    <cellStyle name="常规 10 2 2 2 2 2 17" xfId="1311"/>
    <cellStyle name="常规 10 2 2 2 2 2 17 2" xfId="1314"/>
    <cellStyle name="常规 10 2 2 2 2 2 17 3" xfId="1317"/>
    <cellStyle name="常规 10 2 2 2 2 2 18" xfId="1323"/>
    <cellStyle name="常规 10 2 2 2 2 2 18 2" xfId="1327"/>
    <cellStyle name="常规 10 2 2 2 2 2 18 3" xfId="1330"/>
    <cellStyle name="常规 10 2 2 2 2 2 19" xfId="1332"/>
    <cellStyle name="常规 10 2 2 2 2 2 2" xfId="645"/>
    <cellStyle name="常规 10 2 2 2 2 2 2 2" xfId="992"/>
    <cellStyle name="常规 10 2 2 2 2 2 2 3" xfId="832"/>
    <cellStyle name="常规 10 2 2 2 2 2 20" xfId="1293"/>
    <cellStyle name="常规 10 2 2 2 2 2 3" xfId="994"/>
    <cellStyle name="常规 10 2 2 2 2 2 3 2" xfId="996"/>
    <cellStyle name="常规 10 2 2 2 2 2 3 3" xfId="840"/>
    <cellStyle name="常规 10 2 2 2 2 2 4" xfId="998"/>
    <cellStyle name="常规 10 2 2 2 2 2 4 2" xfId="1334"/>
    <cellStyle name="常规 10 2 2 2 2 2 4 3" xfId="1335"/>
    <cellStyle name="常规 10 2 2 2 2 2 44" xfId="1337"/>
    <cellStyle name="常规 10 2 2 2 2 2 5" xfId="412"/>
    <cellStyle name="常规 10 2 2 2 2 2 5 2" xfId="1338"/>
    <cellStyle name="常规 10 2 2 2 2 2 5 3" xfId="702"/>
    <cellStyle name="常规 10 2 2 2 2 2 6" xfId="1340"/>
    <cellStyle name="常规 10 2 2 2 2 2 6 2" xfId="217"/>
    <cellStyle name="常规 10 2 2 2 2 2 6 3" xfId="133"/>
    <cellStyle name="常规 10 2 2 2 2 2 7" xfId="1345"/>
    <cellStyle name="常规 10 2 2 2 2 2 7 2" xfId="449"/>
    <cellStyle name="常规 10 2 2 2 2 2 7 3" xfId="1350"/>
    <cellStyle name="常规 10 2 2 2 2 2 8" xfId="1355"/>
    <cellStyle name="常规 10 2 2 2 2 2 8 2" xfId="1360"/>
    <cellStyle name="常规 10 2 2 2 2 2 8 3" xfId="1363"/>
    <cellStyle name="常规 10 2 2 2 2 2 9" xfId="10"/>
    <cellStyle name="常规 10 2 2 2 2 2 9 2" xfId="1368"/>
    <cellStyle name="常规 10 2 2 2 2 2 9 3" xfId="1369"/>
    <cellStyle name="常规 10 2 2 3" xfId="42"/>
    <cellStyle name="常规 10 2 3" xfId="1370"/>
    <cellStyle name="常规 10 2 3 2" xfId="1371"/>
    <cellStyle name="常规 10 2 3 3" xfId="1372"/>
    <cellStyle name="常规 10 2 4" xfId="1373"/>
    <cellStyle name="常规 10 2 4 2" xfId="1374"/>
    <cellStyle name="常规 10 2 4 3" xfId="1375"/>
    <cellStyle name="常规 10 2 5" xfId="1376"/>
    <cellStyle name="常规 10 2 5 2" xfId="612"/>
    <cellStyle name="常规 10 2 5 3" xfId="620"/>
    <cellStyle name="常规 10 2 6" xfId="1377"/>
    <cellStyle name="常规 10 2 6 2" xfId="1378"/>
    <cellStyle name="常规 10 2 6 3" xfId="1379"/>
    <cellStyle name="常规 10 2 7" xfId="1380"/>
    <cellStyle name="常规 10 2 7 2" xfId="1381"/>
    <cellStyle name="常规 10 2 7 3" xfId="1383"/>
    <cellStyle name="常规 10 2 8" xfId="1166"/>
    <cellStyle name="常规 10 2 9" xfId="1171"/>
    <cellStyle name="常规 10 20" xfId="764"/>
    <cellStyle name="常规 10 20 2" xfId="1186"/>
    <cellStyle name="常规 10 20 3" xfId="1234"/>
    <cellStyle name="常规 10 21" xfId="951"/>
    <cellStyle name="常规 10 21 2" xfId="1237"/>
    <cellStyle name="常规 10 21 3" xfId="1240"/>
    <cellStyle name="常规 10 22" xfId="1243"/>
    <cellStyle name="常规 10 22 2" xfId="1245"/>
    <cellStyle name="常规 10 22 3" xfId="1247"/>
    <cellStyle name="常规 10 23" xfId="1073"/>
    <cellStyle name="常规 10 23 2" xfId="1127"/>
    <cellStyle name="常规 10 23 3" xfId="1250"/>
    <cellStyle name="常规 10 24" xfId="1131"/>
    <cellStyle name="常规 10 24 10" xfId="1144"/>
    <cellStyle name="常规 10 24 10 2" xfId="1384"/>
    <cellStyle name="常规 10 24 10 3" xfId="1385"/>
    <cellStyle name="常规 10 24 11" xfId="1388"/>
    <cellStyle name="常规 10 24 12" xfId="1183"/>
    <cellStyle name="常规 10 24 13" xfId="1390"/>
    <cellStyle name="常规 10 24 14" xfId="1392"/>
    <cellStyle name="常规 10 24 15" xfId="1394"/>
    <cellStyle name="常规 10 24 2" xfId="724"/>
    <cellStyle name="常规 10 24 2 2" xfId="1396"/>
    <cellStyle name="常规 10 24 3" xfId="742"/>
    <cellStyle name="常规 10 24 4" xfId="1401"/>
    <cellStyle name="常规 10 24 5" xfId="1404"/>
    <cellStyle name="常规 10 24 6" xfId="1406"/>
    <cellStyle name="常规 10 24 7" xfId="1407"/>
    <cellStyle name="常规 10 24 8" xfId="1408"/>
    <cellStyle name="常规 10 24 9" xfId="1179"/>
    <cellStyle name="常规 10 25" xfId="94"/>
    <cellStyle name="常规 10 26" xfId="1410"/>
    <cellStyle name="常规 10 27" xfId="1413"/>
    <cellStyle name="常规 10 27 2" xfId="1281"/>
    <cellStyle name="常规 10 27 2 2" xfId="1286"/>
    <cellStyle name="常规 10 28" xfId="1415"/>
    <cellStyle name="常规 10 3" xfId="1416"/>
    <cellStyle name="常规 10 3 2" xfId="1417"/>
    <cellStyle name="常规 10 3 2 2" xfId="1419"/>
    <cellStyle name="常规 10 3 2 3" xfId="1421"/>
    <cellStyle name="常规 10 3 3" xfId="1422"/>
    <cellStyle name="常规 10 3 4" xfId="1423"/>
    <cellStyle name="常规 10 4" xfId="1426"/>
    <cellStyle name="常规 10 4 2" xfId="1428"/>
    <cellStyle name="常规 10 4 2 2" xfId="1432"/>
    <cellStyle name="常规 10 4 2 3" xfId="1437"/>
    <cellStyle name="常规 10 4 3" xfId="1439"/>
    <cellStyle name="常规 10 4 3 2" xfId="476"/>
    <cellStyle name="常规 10 4 4" xfId="1440"/>
    <cellStyle name="常规 10 4 5" xfId="1443"/>
    <cellStyle name="常规 10 5" xfId="236"/>
    <cellStyle name="常规 10 5 2" xfId="364"/>
    <cellStyle name="常规 10 5 2 2" xfId="1444"/>
    <cellStyle name="常规 10 5 2 3" xfId="1446"/>
    <cellStyle name="常规 10 5 3" xfId="1448"/>
    <cellStyle name="常规 10 5 4" xfId="1449"/>
    <cellStyle name="常规 10 6" xfId="239"/>
    <cellStyle name="常规 10 6 2" xfId="810"/>
    <cellStyle name="常规 10 6 2 2" xfId="1111"/>
    <cellStyle name="常规 10 6 2 3" xfId="432"/>
    <cellStyle name="常规 10 6 3" xfId="1116"/>
    <cellStyle name="常规 10 6 4" xfId="1450"/>
    <cellStyle name="常规 10 7" xfId="1452"/>
    <cellStyle name="常规 10 7 2" xfId="1455"/>
    <cellStyle name="常规 10 7 3" xfId="1459"/>
    <cellStyle name="常规 10 8" xfId="1430"/>
    <cellStyle name="常规 10 8 2" xfId="1463"/>
    <cellStyle name="常规 10 8 3" xfId="1467"/>
    <cellStyle name="常规 10 9" xfId="1435"/>
    <cellStyle name="常规 10 9 2" xfId="1475"/>
    <cellStyle name="常规 10 9 3" xfId="1482"/>
    <cellStyle name="常规 11" xfId="1233"/>
    <cellStyle name="常规 11 2" xfId="920"/>
    <cellStyle name="常规 11 2 2" xfId="1484"/>
    <cellStyle name="常规 11 2 2 2" xfId="1485"/>
    <cellStyle name="常规 11 2 2 3" xfId="1486"/>
    <cellStyle name="常规 11 2 3" xfId="1489"/>
    <cellStyle name="常规 11 2 3 2" xfId="1490"/>
    <cellStyle name="常规 11 2 3 3" xfId="199"/>
    <cellStyle name="常规 11 2 4" xfId="1492"/>
    <cellStyle name="常规 11 2 5" xfId="1006"/>
    <cellStyle name="常规 11 3" xfId="1493"/>
    <cellStyle name="常规 11 3 2" xfId="1495"/>
    <cellStyle name="常规 11 3 3" xfId="1497"/>
    <cellStyle name="常规 11 4" xfId="435"/>
    <cellStyle name="常规 11 5" xfId="243"/>
    <cellStyle name="常规 12" xfId="1498"/>
    <cellStyle name="常规 12 2" xfId="1500"/>
    <cellStyle name="常规 12 2 2" xfId="50"/>
    <cellStyle name="常规 12 2 2 2" xfId="1061"/>
    <cellStyle name="常规 12 2 2 3" xfId="47"/>
    <cellStyle name="常规 12 2 3" xfId="39"/>
    <cellStyle name="常规 12 2 3 2" xfId="1064"/>
    <cellStyle name="常规 12 2 3 3" xfId="1502"/>
    <cellStyle name="常规 12 2 4" xfId="82"/>
    <cellStyle name="常规 12 2 5" xfId="171"/>
    <cellStyle name="常规 12 3" xfId="1503"/>
    <cellStyle name="常规 12 3 2" xfId="1509"/>
    <cellStyle name="常规 12 3 3" xfId="1512"/>
    <cellStyle name="常规 12 4" xfId="1513"/>
    <cellStyle name="常规 12 5" xfId="255"/>
    <cellStyle name="常规 13" xfId="1514"/>
    <cellStyle name="常规 13 2" xfId="1516"/>
    <cellStyle name="常规 13 2 2" xfId="1518"/>
    <cellStyle name="常规 13 2 2 2" xfId="1519"/>
    <cellStyle name="常规 13 2 2 3" xfId="1520"/>
    <cellStyle name="常规 13 2 3" xfId="1521"/>
    <cellStyle name="常规 13 2 3 2" xfId="68"/>
    <cellStyle name="常规 13 2 3 3" xfId="1041"/>
    <cellStyle name="常规 13 2 4" xfId="1236"/>
    <cellStyle name="常规 13 2 5" xfId="1239"/>
    <cellStyle name="常规 13 3" xfId="1524"/>
    <cellStyle name="常规 13 3 2" xfId="1526"/>
    <cellStyle name="常规 13 3 3" xfId="1528"/>
    <cellStyle name="常规 13 4" xfId="1529"/>
    <cellStyle name="常规 13 5" xfId="97"/>
    <cellStyle name="常规 14" xfId="1530"/>
    <cellStyle name="常规 14 10" xfId="934"/>
    <cellStyle name="常规 14 10 2" xfId="1531"/>
    <cellStyle name="常规 14 10 3" xfId="1532"/>
    <cellStyle name="常规 14 10_纯水" xfId="1035"/>
    <cellStyle name="常规 14 11" xfId="481"/>
    <cellStyle name="常规 14 11 2" xfId="484"/>
    <cellStyle name="常规 14 11 3" xfId="494"/>
    <cellStyle name="常规 14 11_纯水" xfId="1533"/>
    <cellStyle name="常规 14 12" xfId="506"/>
    <cellStyle name="常规 14 12 2" xfId="508"/>
    <cellStyle name="常规 14 12 3" xfId="510"/>
    <cellStyle name="常规 14 12_纯水" xfId="1534"/>
    <cellStyle name="常规 14 13" xfId="512"/>
    <cellStyle name="常规 14 13 2" xfId="514"/>
    <cellStyle name="常规 14 13 3" xfId="516"/>
    <cellStyle name="常规 14 13_纯水" xfId="1536"/>
    <cellStyle name="常规 14 14" xfId="519"/>
    <cellStyle name="常规 14 14 2" xfId="1537"/>
    <cellStyle name="常规 14 14 3" xfId="1539"/>
    <cellStyle name="常规 14 14_纯水" xfId="1541"/>
    <cellStyle name="常规 14 15" xfId="523"/>
    <cellStyle name="常规 14 15 2" xfId="773"/>
    <cellStyle name="常规 14 15 3" xfId="789"/>
    <cellStyle name="常规 14 15_纯水" xfId="1546"/>
    <cellStyle name="常规 14 16" xfId="1548"/>
    <cellStyle name="常规 14 16 2" xfId="1550"/>
    <cellStyle name="常规 14 16 3" xfId="1553"/>
    <cellStyle name="常规 14 16_纯水" xfId="842"/>
    <cellStyle name="常规 14 17" xfId="1555"/>
    <cellStyle name="常规 14 17 2" xfId="1557"/>
    <cellStyle name="常规 14 17 3" xfId="1559"/>
    <cellStyle name="常规 14 17_纯水" xfId="1561"/>
    <cellStyle name="常规 14 18" xfId="1565"/>
    <cellStyle name="常规 14 18 2" xfId="1567"/>
    <cellStyle name="常规 14 18 3" xfId="1573"/>
    <cellStyle name="常规 14 18_纯水" xfId="1575"/>
    <cellStyle name="常规 14 19" xfId="1578"/>
    <cellStyle name="常规 14 19 2" xfId="1580"/>
    <cellStyle name="常规 14 19 3" xfId="1586"/>
    <cellStyle name="常规 14 19_纯水" xfId="1587"/>
    <cellStyle name="常规 14 2" xfId="1588"/>
    <cellStyle name="常规 14 2 2" xfId="1589"/>
    <cellStyle name="常规 14 2 2 2" xfId="1308"/>
    <cellStyle name="常规 14 2 2 3" xfId="1320"/>
    <cellStyle name="常规 14 2 3" xfId="1590"/>
    <cellStyle name="常规 14 2 4" xfId="1595"/>
    <cellStyle name="常规 14 2_纯水" xfId="1598"/>
    <cellStyle name="常规 14 20" xfId="524"/>
    <cellStyle name="常规 14 20 2" xfId="774"/>
    <cellStyle name="常规 14 20 3" xfId="790"/>
    <cellStyle name="常规 14 20_纯水" xfId="1545"/>
    <cellStyle name="常规 14 21" xfId="1547"/>
    <cellStyle name="常规 14 21 2" xfId="1549"/>
    <cellStyle name="常规 14 21 3" xfId="1552"/>
    <cellStyle name="常规 14 21_纯水" xfId="843"/>
    <cellStyle name="常规 14 22" xfId="1554"/>
    <cellStyle name="常规 14 22 2" xfId="1556"/>
    <cellStyle name="常规 14 22 3" xfId="1558"/>
    <cellStyle name="常规 14 22_纯水" xfId="1560"/>
    <cellStyle name="常规 14 23" xfId="1564"/>
    <cellStyle name="常规 14 23 2" xfId="1566"/>
    <cellStyle name="常规 14 23 3" xfId="1572"/>
    <cellStyle name="常规 14 23_纯水" xfId="1574"/>
    <cellStyle name="常规 14 24" xfId="1577"/>
    <cellStyle name="常规 14 25" xfId="1599"/>
    <cellStyle name="常规 14 3" xfId="1600"/>
    <cellStyle name="常规 14 3 2" xfId="49"/>
    <cellStyle name="常规 14 3 2 2" xfId="1601"/>
    <cellStyle name="常规 14 3 2 3" xfId="189"/>
    <cellStyle name="常规 14 3 3" xfId="1602"/>
    <cellStyle name="常规 14 3 3 2" xfId="1603"/>
    <cellStyle name="常规 14 3 3 3" xfId="35"/>
    <cellStyle name="常规 14 3 4" xfId="1604"/>
    <cellStyle name="常规 14 3 5" xfId="1605"/>
    <cellStyle name="常规 14 3_纯水" xfId="24"/>
    <cellStyle name="常规 14 4" xfId="1606"/>
    <cellStyle name="常规 14 4 2" xfId="1501"/>
    <cellStyle name="常规 14 4 2 2" xfId="1607"/>
    <cellStyle name="常规 14 4 2 3" xfId="1608"/>
    <cellStyle name="常规 14 4 3" xfId="1609"/>
    <cellStyle name="常规 14 4 4" xfId="1610"/>
    <cellStyle name="常规 14 4_纯水" xfId="1611"/>
    <cellStyle name="常规 14 5" xfId="266"/>
    <cellStyle name="常规 14 5 2" xfId="748"/>
    <cellStyle name="常规 14 5 2 2" xfId="755"/>
    <cellStyle name="常规 14 5 2 3" xfId="765"/>
    <cellStyle name="常规 14 5 3" xfId="776"/>
    <cellStyle name="常规 14 5 4" xfId="793"/>
    <cellStyle name="常规 14 5_纯水" xfId="1613"/>
    <cellStyle name="常规 14 6" xfId="273"/>
    <cellStyle name="常规 14 6 2" xfId="1134"/>
    <cellStyle name="常规 14 6 2 2" xfId="1136"/>
    <cellStyle name="常规 14 6 2 3" xfId="1614"/>
    <cellStyle name="常规 14 6 3" xfId="1139"/>
    <cellStyle name="常规 14 6 4" xfId="1616"/>
    <cellStyle name="常规 14 6_纯水" xfId="306"/>
    <cellStyle name="常规 14 7" xfId="1617"/>
    <cellStyle name="常规 14 7 2" xfId="1619"/>
    <cellStyle name="常规 14 7 3" xfId="1622"/>
    <cellStyle name="常规 14 7_纯水" xfId="1624"/>
    <cellStyle name="常规 14 8" xfId="1627"/>
    <cellStyle name="常规 14 8 2" xfId="1629"/>
    <cellStyle name="常规 14 8 3" xfId="1002"/>
    <cellStyle name="常规 14 8_纯水" xfId="1630"/>
    <cellStyle name="常规 14 9" xfId="1633"/>
    <cellStyle name="常规 14 9 2" xfId="1491"/>
    <cellStyle name="常规 14 9 3" xfId="1005"/>
    <cellStyle name="常规 14 9_纯水" xfId="1635"/>
    <cellStyle name="常规 14_纯水" xfId="1636"/>
    <cellStyle name="常规 15" xfId="757"/>
    <cellStyle name="常规 15 2" xfId="1639"/>
    <cellStyle name="常规 15 2 2" xfId="1441"/>
    <cellStyle name="常规 15 2 2 2" xfId="680"/>
    <cellStyle name="常规 15 2 2 3" xfId="696"/>
    <cellStyle name="常规 15 2 3" xfId="1641"/>
    <cellStyle name="常规 15 2 3 2" xfId="1625"/>
    <cellStyle name="常规 15 2 3 3" xfId="1631"/>
    <cellStyle name="常规 15 2 4" xfId="1643"/>
    <cellStyle name="常规 15 2 5" xfId="706"/>
    <cellStyle name="常规 15 3" xfId="289"/>
    <cellStyle name="常规 15 3 2" xfId="295"/>
    <cellStyle name="常规 15 3 3" xfId="313"/>
    <cellStyle name="常规 15 4" xfId="338"/>
    <cellStyle name="常规 15 5" xfId="278"/>
    <cellStyle name="常规 16" xfId="767"/>
    <cellStyle name="常规 16 2" xfId="1010"/>
    <cellStyle name="常规 16 2 2" xfId="455"/>
    <cellStyle name="常规 16 2 2 2" xfId="1645"/>
    <cellStyle name="常规 16 2 2 3" xfId="1365"/>
    <cellStyle name="常规 16 2 3" xfId="1648"/>
    <cellStyle name="常规 16 2 3 2" xfId="1650"/>
    <cellStyle name="常规 16 2 3 3" xfId="1653"/>
    <cellStyle name="常规 16 2 4" xfId="1656"/>
    <cellStyle name="常规 16 2 5" xfId="227"/>
    <cellStyle name="常规 16 3" xfId="1190"/>
    <cellStyle name="常规 16 3 2" xfId="1194"/>
    <cellStyle name="常规 16 3 3" xfId="1206"/>
    <cellStyle name="常规 16 4" xfId="1211"/>
    <cellStyle name="常规 16 5" xfId="825"/>
    <cellStyle name="常规 17" xfId="1658"/>
    <cellStyle name="常规 17 10" xfId="1424"/>
    <cellStyle name="常规 17 10 2" xfId="1427"/>
    <cellStyle name="常规 17 10 3" xfId="1438"/>
    <cellStyle name="常规 17 11" xfId="233"/>
    <cellStyle name="常规 17 11 2" xfId="363"/>
    <cellStyle name="常规 17 11 3" xfId="1447"/>
    <cellStyle name="常规 17 12" xfId="240"/>
    <cellStyle name="常规 17 12 2" xfId="811"/>
    <cellStyle name="常规 17 12 3" xfId="1115"/>
    <cellStyle name="常规 17 13" xfId="1451"/>
    <cellStyle name="常规 17 13 2" xfId="1454"/>
    <cellStyle name="常规 17 13 3" xfId="1457"/>
    <cellStyle name="常规 17 14" xfId="1429"/>
    <cellStyle name="常规 17 14 2" xfId="1462"/>
    <cellStyle name="常规 17 14 3" xfId="1465"/>
    <cellStyle name="常规 17 15" xfId="1434"/>
    <cellStyle name="常规 17 15 2" xfId="1474"/>
    <cellStyle name="常规 17 15 3" xfId="1481"/>
    <cellStyle name="常规 17 16" xfId="1661"/>
    <cellStyle name="常规 17 16 2" xfId="1664"/>
    <cellStyle name="常规 17 16 3" xfId="1666"/>
    <cellStyle name="常规 17 17" xfId="1471"/>
    <cellStyle name="常规 17 17 2" xfId="77"/>
    <cellStyle name="常规 17 17 3" xfId="53"/>
    <cellStyle name="常规 17 18" xfId="1479"/>
    <cellStyle name="常规 17 18 2" xfId="1668"/>
    <cellStyle name="常规 17 18 3" xfId="1506"/>
    <cellStyle name="常规 17 19" xfId="1670"/>
    <cellStyle name="常规 17 19 2" xfId="1671"/>
    <cellStyle name="常规 17 19 3" xfId="1673"/>
    <cellStyle name="常规 17 2" xfId="1674"/>
    <cellStyle name="常规 17 2 2" xfId="1676"/>
    <cellStyle name="常规 17 2 2 2" xfId="1678"/>
    <cellStyle name="常规 17 2 2 3" xfId="1223"/>
    <cellStyle name="常规 17 2 3" xfId="1680"/>
    <cellStyle name="常规 17 2 3 2" xfId="1682"/>
    <cellStyle name="常规 17 2 3 3" xfId="1230"/>
    <cellStyle name="常规 17 2 4" xfId="1686"/>
    <cellStyle name="常规 17 2 5" xfId="1690"/>
    <cellStyle name="常规 17 20" xfId="1433"/>
    <cellStyle name="常规 17 20 2" xfId="1473"/>
    <cellStyle name="常规 17 20 3" xfId="1480"/>
    <cellStyle name="常规 17 21" xfId="1660"/>
    <cellStyle name="常规 17 21 2" xfId="1663"/>
    <cellStyle name="常规 17 21 3" xfId="1665"/>
    <cellStyle name="常规 17 22" xfId="1470"/>
    <cellStyle name="常规 17 22 2" xfId="76"/>
    <cellStyle name="常规 17 22 3" xfId="52"/>
    <cellStyle name="常规 17 23" xfId="1478"/>
    <cellStyle name="常规 17 23 2" xfId="1667"/>
    <cellStyle name="常规 17 23 3" xfId="1505"/>
    <cellStyle name="常规 17 24" xfId="1669"/>
    <cellStyle name="常规 17 25" xfId="44"/>
    <cellStyle name="常规 17 3" xfId="1692"/>
    <cellStyle name="常规 17 3 2" xfId="1695"/>
    <cellStyle name="常规 17 3 2 2" xfId="1697"/>
    <cellStyle name="常规 17 3 2 3" xfId="1699"/>
    <cellStyle name="常规 17 3 3" xfId="1700"/>
    <cellStyle name="常规 17 3 4" xfId="1704"/>
    <cellStyle name="常规 17 4" xfId="1706"/>
    <cellStyle name="常规 17 4 2" xfId="1412"/>
    <cellStyle name="常规 17 4 2 2" xfId="1280"/>
    <cellStyle name="常规 17 4 2 3" xfId="1291"/>
    <cellStyle name="常规 17 4 3" xfId="1414"/>
    <cellStyle name="常规 17 4 4" xfId="1068"/>
    <cellStyle name="常规 17 5" xfId="588"/>
    <cellStyle name="常规 17 5 2" xfId="851"/>
    <cellStyle name="常规 17 5 2 2" xfId="854"/>
    <cellStyle name="常规 17 5 2 3" xfId="856"/>
    <cellStyle name="常规 17 5 3" xfId="860"/>
    <cellStyle name="常规 17 5 4" xfId="88"/>
    <cellStyle name="常规 17 6" xfId="1263"/>
    <cellStyle name="常规 17 6 2" xfId="1698"/>
    <cellStyle name="常规 17 6 2 2" xfId="1708"/>
    <cellStyle name="常规 17 6 2 3" xfId="558"/>
    <cellStyle name="常规 17 6 3" xfId="195"/>
    <cellStyle name="常规 17 6 4" xfId="1710"/>
    <cellStyle name="常规 17 7" xfId="778"/>
    <cellStyle name="常规 17 7 2" xfId="1713"/>
    <cellStyle name="常规 17 7 3" xfId="1154"/>
    <cellStyle name="常规 17 8" xfId="785"/>
    <cellStyle name="常规 17 8 2" xfId="1716"/>
    <cellStyle name="常规 17 8 3" xfId="1718"/>
    <cellStyle name="常规 17 9" xfId="953"/>
    <cellStyle name="常规 17 9 2" xfId="1596"/>
    <cellStyle name="常规 17 9 3" xfId="1719"/>
    <cellStyle name="常规 18" xfId="1722"/>
    <cellStyle name="常规 18 2" xfId="1724"/>
    <cellStyle name="常规 18 2 2" xfId="1249"/>
    <cellStyle name="常规 18 2 2 2" xfId="796"/>
    <cellStyle name="常规 18 2 2 3" xfId="1727"/>
    <cellStyle name="常规 18 2 3" xfId="1730"/>
    <cellStyle name="常规 18 2 3 2" xfId="1732"/>
    <cellStyle name="常规 18 2 3 3" xfId="1734"/>
    <cellStyle name="常规 18 2 4" xfId="1738"/>
    <cellStyle name="常规 18 2 5" xfId="1741"/>
    <cellStyle name="常规 18 3" xfId="1743"/>
    <cellStyle name="常规 18 3 2" xfId="743"/>
    <cellStyle name="常规 18 3 3" xfId="1400"/>
    <cellStyle name="常规 18 4" xfId="1745"/>
    <cellStyle name="常规 18 5" xfId="603"/>
    <cellStyle name="常规 19" xfId="1076"/>
    <cellStyle name="常规 19 2" xfId="1747"/>
    <cellStyle name="常规 19 2 2" xfId="1751"/>
    <cellStyle name="常规 19 2 2 2" xfId="1753"/>
    <cellStyle name="常规 19 2 2 3" xfId="1755"/>
    <cellStyle name="常规 19 2 3" xfId="1757"/>
    <cellStyle name="常规 19 2 3 2" xfId="1759"/>
    <cellStyle name="常规 19 2 3 3" xfId="1761"/>
    <cellStyle name="常规 19 2 4" xfId="1763"/>
    <cellStyle name="常规 19 2 5" xfId="1765"/>
    <cellStyle name="常规 19 3" xfId="1768"/>
    <cellStyle name="常规 19 3 2" xfId="798"/>
    <cellStyle name="常规 19 3 3" xfId="1772"/>
    <cellStyle name="常规 19 4" xfId="1053"/>
    <cellStyle name="常规 19 5" xfId="1774"/>
    <cellStyle name="常规 2" xfId="1777"/>
    <cellStyle name="常规 2 10" xfId="1779"/>
    <cellStyle name="常规 2 10 2" xfId="1780"/>
    <cellStyle name="常规 2 10 3" xfId="751"/>
    <cellStyle name="常规 2 10 4" xfId="760"/>
    <cellStyle name="常规 2 11" xfId="1259"/>
    <cellStyle name="常规 2 11 2" xfId="1261"/>
    <cellStyle name="常规 2 11 3" xfId="779"/>
    <cellStyle name="常规 2 12" xfId="1267"/>
    <cellStyle name="常规 2 12 2" xfId="1269"/>
    <cellStyle name="常规 2 12 3" xfId="1272"/>
    <cellStyle name="常规 2 13" xfId="686"/>
    <cellStyle name="常规 2 13 2" xfId="1275"/>
    <cellStyle name="常规 2 13 3" xfId="1278"/>
    <cellStyle name="常规 2 14" xfId="690"/>
    <cellStyle name="常规 2 14 2" xfId="553"/>
    <cellStyle name="常规 2 14 3" xfId="560"/>
    <cellStyle name="常规 2 15" xfId="1283"/>
    <cellStyle name="常规 2 15 2" xfId="1288"/>
    <cellStyle name="常规 2 15 3" xfId="580"/>
    <cellStyle name="常规 2 16" xfId="1295"/>
    <cellStyle name="常规 2 16 2" xfId="1298"/>
    <cellStyle name="常规 2 16 3" xfId="615"/>
    <cellStyle name="常规 2 17" xfId="1302"/>
    <cellStyle name="常规 2 17 2" xfId="1305"/>
    <cellStyle name="常规 2 17 3" xfId="622"/>
    <cellStyle name="常规 2 18" xfId="1312"/>
    <cellStyle name="常规 2 18 2" xfId="1315"/>
    <cellStyle name="常规 2 18 3" xfId="1318"/>
    <cellStyle name="常规 2 19" xfId="1324"/>
    <cellStyle name="常规 2 19 2" xfId="1328"/>
    <cellStyle name="常规 2 19 3" xfId="1331"/>
    <cellStyle name="常规 2 2" xfId="1784"/>
    <cellStyle name="常规 2 2 2" xfId="1785"/>
    <cellStyle name="常规 2 2 2 2" xfId="315"/>
    <cellStyle name="常规 2 2 2 2 2" xfId="322"/>
    <cellStyle name="常规 2 2 2 2 3" xfId="326"/>
    <cellStyle name="常规 2 2 2 3" xfId="330"/>
    <cellStyle name="常规 2 2 2 3 2" xfId="1788"/>
    <cellStyle name="常规 2 2 2 3 3" xfId="1790"/>
    <cellStyle name="常规 2 2 2 4" xfId="128"/>
    <cellStyle name="常规 2 2 2 5" xfId="112"/>
    <cellStyle name="常规 2 2 3" xfId="1791"/>
    <cellStyle name="常规 2 2 3 2" xfId="346"/>
    <cellStyle name="常规 2 2 3 3" xfId="351"/>
    <cellStyle name="常规 2 2 4" xfId="1794"/>
    <cellStyle name="常规 2 2 5" xfId="1800"/>
    <cellStyle name="常规 2 2 6" xfId="1801"/>
    <cellStyle name="常规 2 2 6 2" xfId="405"/>
    <cellStyle name="常规 2 20" xfId="1284"/>
    <cellStyle name="常规 2 20 2" xfId="1289"/>
    <cellStyle name="常规 2 20 3" xfId="579"/>
    <cellStyle name="常规 2 21" xfId="1296"/>
    <cellStyle name="常规 2 21 2" xfId="1299"/>
    <cellStyle name="常规 2 21 3" xfId="614"/>
    <cellStyle name="常规 2 22" xfId="1303"/>
    <cellStyle name="常规 2 22 2" xfId="1306"/>
    <cellStyle name="常规 2 22 3" xfId="621"/>
    <cellStyle name="常规 2 23" xfId="1313"/>
    <cellStyle name="常规 2 23 2" xfId="1316"/>
    <cellStyle name="常规 2 23 3" xfId="1319"/>
    <cellStyle name="常规 2 24" xfId="1325"/>
    <cellStyle name="常规 2 25" xfId="1333"/>
    <cellStyle name="常规 2 25 2" xfId="1803"/>
    <cellStyle name="常规 2 26" xfId="1806"/>
    <cellStyle name="常规 2 3" xfId="1807"/>
    <cellStyle name="常规 2 3 2" xfId="1810"/>
    <cellStyle name="常规 2 3 2 2" xfId="1209"/>
    <cellStyle name="常规 2 3 2 3" xfId="1813"/>
    <cellStyle name="常规 2 3 3" xfId="1815"/>
    <cellStyle name="常规 2 3 3 2" xfId="1220"/>
    <cellStyle name="常规 2 3 3 3" xfId="1816"/>
    <cellStyle name="常规 2 3 4" xfId="1818"/>
    <cellStyle name="常规 2 3 5" xfId="1819"/>
    <cellStyle name="常规 2 4" xfId="1820"/>
    <cellStyle name="常规 2 4 2" xfId="1821"/>
    <cellStyle name="常规 2 4 2 2" xfId="1822"/>
    <cellStyle name="常规 2 4 2 3" xfId="1825"/>
    <cellStyle name="常规 2 4 3" xfId="1826"/>
    <cellStyle name="常规 2 4 4" xfId="1827"/>
    <cellStyle name="常规 2 5" xfId="1828"/>
    <cellStyle name="常规 2 5 2" xfId="1829"/>
    <cellStyle name="常规 2 5 2 2" xfId="1830"/>
    <cellStyle name="常规 2 5 2 3" xfId="1832"/>
    <cellStyle name="常规 2 5 3" xfId="1058"/>
    <cellStyle name="常规 2 5 3 2" xfId="169"/>
    <cellStyle name="常规 2 5 4" xfId="1084"/>
    <cellStyle name="常规 2 5 5" xfId="1833"/>
    <cellStyle name="常规 2 6" xfId="1834"/>
    <cellStyle name="常规 2 6 2" xfId="1835"/>
    <cellStyle name="常规 2 6 2 2" xfId="1836"/>
    <cellStyle name="常规 2 6 2 3" xfId="1838"/>
    <cellStyle name="常规 2 6 3" xfId="1138"/>
    <cellStyle name="常规 2 6 4" xfId="1840"/>
    <cellStyle name="常规 2 7" xfId="1646"/>
    <cellStyle name="常规 2 7 2" xfId="1841"/>
    <cellStyle name="常规 2 7 3" xfId="1842"/>
    <cellStyle name="常规 2 8" xfId="1366"/>
    <cellStyle name="常规 2 8 2" xfId="1844"/>
    <cellStyle name="常规 2 8 3" xfId="1846"/>
    <cellStyle name="常规 2 9" xfId="1847"/>
    <cellStyle name="常规 2 9 2" xfId="1766"/>
    <cellStyle name="常规 2 9 3" xfId="1848"/>
    <cellStyle name="常规 2_排风系统" xfId="1849"/>
    <cellStyle name="常规 20" xfId="756"/>
    <cellStyle name="常规 20 2" xfId="1640"/>
    <cellStyle name="常规 20 2 2" xfId="1442"/>
    <cellStyle name="常规 20 2 2 2" xfId="679"/>
    <cellStyle name="常规 20 2 2 3" xfId="695"/>
    <cellStyle name="常规 20 2 3" xfId="1642"/>
    <cellStyle name="常规 20 2 3 2" xfId="1626"/>
    <cellStyle name="常规 20 2 3 3" xfId="1632"/>
    <cellStyle name="常规 20 2 4" xfId="1644"/>
    <cellStyle name="常规 20 2 5" xfId="705"/>
    <cellStyle name="常规 20 3" xfId="290"/>
    <cellStyle name="常规 20 3 2" xfId="296"/>
    <cellStyle name="常规 20 3 3" xfId="314"/>
    <cellStyle name="常规 20 4" xfId="339"/>
    <cellStyle name="常规 20 5" xfId="279"/>
    <cellStyle name="常规 21" xfId="766"/>
    <cellStyle name="常规 21 2" xfId="1011"/>
    <cellStyle name="常规 21 2 2" xfId="456"/>
    <cellStyle name="常规 21 2 2 2" xfId="1647"/>
    <cellStyle name="常规 21 2 2 3" xfId="1367"/>
    <cellStyle name="常规 21 2 3" xfId="1649"/>
    <cellStyle name="常规 21 2 3 2" xfId="1651"/>
    <cellStyle name="常规 21 2 3 3" xfId="1654"/>
    <cellStyle name="常规 21 2 4" xfId="1657"/>
    <cellStyle name="常规 21 2 5" xfId="228"/>
    <cellStyle name="常规 21 3" xfId="1191"/>
    <cellStyle name="常规 21 3 2" xfId="1195"/>
    <cellStyle name="常规 21 3 3" xfId="1207"/>
    <cellStyle name="常规 21 4" xfId="1212"/>
    <cellStyle name="常规 21 5" xfId="824"/>
    <cellStyle name="常规 22" xfId="1659"/>
    <cellStyle name="常规 22 2" xfId="1675"/>
    <cellStyle name="常规 22 2 2" xfId="1677"/>
    <cellStyle name="常规 22 2 2 2" xfId="1679"/>
    <cellStyle name="常规 22 2 2 3" xfId="1224"/>
    <cellStyle name="常规 22 2 3" xfId="1681"/>
    <cellStyle name="常规 22 2 3 2" xfId="1683"/>
    <cellStyle name="常规 22 2 3 3" xfId="1231"/>
    <cellStyle name="常规 22 2 4" xfId="1687"/>
    <cellStyle name="常规 22 2 5" xfId="1691"/>
    <cellStyle name="常规 22 3" xfId="1693"/>
    <cellStyle name="常规 22 3 2" xfId="1696"/>
    <cellStyle name="常规 22 3 3" xfId="1701"/>
    <cellStyle name="常规 22 4" xfId="1707"/>
    <cellStyle name="常规 22 5" xfId="587"/>
    <cellStyle name="常规 23" xfId="1723"/>
    <cellStyle name="常规 23 2" xfId="1725"/>
    <cellStyle name="常规 23 2 2" xfId="1252"/>
    <cellStyle name="常规 23 2 2 2" xfId="795"/>
    <cellStyle name="常规 23 2 2 3" xfId="1728"/>
    <cellStyle name="常规 23 2 3" xfId="1731"/>
    <cellStyle name="常规 23 2 3 2" xfId="1733"/>
    <cellStyle name="常规 23 2 3 3" xfId="1735"/>
    <cellStyle name="常规 23 2 4" xfId="1739"/>
    <cellStyle name="常规 23 2 5" xfId="1742"/>
    <cellStyle name="常规 23 3" xfId="1744"/>
    <cellStyle name="常规 23 3 2" xfId="739"/>
    <cellStyle name="常规 23 3 3" xfId="1402"/>
    <cellStyle name="常规 23 4" xfId="1746"/>
    <cellStyle name="常规 23 5" xfId="602"/>
    <cellStyle name="常规 24" xfId="1077"/>
    <cellStyle name="常规 24 2" xfId="1748"/>
    <cellStyle name="常规 24 2 2" xfId="1752"/>
    <cellStyle name="常规 24 2 2 2" xfId="1754"/>
    <cellStyle name="常规 24 2 2 3" xfId="1756"/>
    <cellStyle name="常规 24 2 3" xfId="1758"/>
    <cellStyle name="常规 24 2 3 2" xfId="1760"/>
    <cellStyle name="常规 24 2 3 3" xfId="1762"/>
    <cellStyle name="常规 24 2 4" xfId="1764"/>
    <cellStyle name="常规 24 2 5" xfId="1767"/>
    <cellStyle name="常规 24 3" xfId="1769"/>
    <cellStyle name="常规 24 3 2" xfId="797"/>
    <cellStyle name="常规 24 3 3" xfId="1773"/>
    <cellStyle name="常规 24 4" xfId="1054"/>
    <cellStyle name="常规 24 5" xfId="1775"/>
    <cellStyle name="常规 25" xfId="1850"/>
    <cellStyle name="常规 25 2" xfId="732"/>
    <cellStyle name="常规 25 2 2" xfId="963"/>
    <cellStyle name="常规 25 2 2 2" xfId="1856"/>
    <cellStyle name="常规 25 2 2 3" xfId="1858"/>
    <cellStyle name="常规 25 2 3" xfId="968"/>
    <cellStyle name="常规 25 2 3 2" xfId="1861"/>
    <cellStyle name="常规 25 2 3 3" xfId="1864"/>
    <cellStyle name="常规 25 2 4" xfId="1866"/>
    <cellStyle name="常规 25 2 5" xfId="1021"/>
    <cellStyle name="常规 25 3" xfId="738"/>
    <cellStyle name="常规 25 3 2" xfId="816"/>
    <cellStyle name="常规 25 3 3" xfId="1869"/>
    <cellStyle name="常规 25 4" xfId="972"/>
    <cellStyle name="常规 25 5" xfId="531"/>
    <cellStyle name="常规 26" xfId="1873"/>
    <cellStyle name="常规 26 2" xfId="27"/>
    <cellStyle name="常规 26 2 2" xfId="259"/>
    <cellStyle name="常规 26 2 2 2" xfId="398"/>
    <cellStyle name="常规 26 2 2 3" xfId="937"/>
    <cellStyle name="常规 26 2 3" xfId="1879"/>
    <cellStyle name="常规 26 2 3 2" xfId="1851"/>
    <cellStyle name="常规 26 2 3 3" xfId="1874"/>
    <cellStyle name="常规 26 2 4" xfId="1881"/>
    <cellStyle name="常规 26 2 5" xfId="1884"/>
    <cellStyle name="常规 26 3" xfId="155"/>
    <cellStyle name="常规 26 3 2" xfId="104"/>
    <cellStyle name="常规 26 3 3" xfId="1888"/>
    <cellStyle name="常规 26 4" xfId="163"/>
    <cellStyle name="常规 26 5" xfId="178"/>
    <cellStyle name="常规 27" xfId="944"/>
    <cellStyle name="常规 27 2" xfId="1637"/>
    <cellStyle name="常规 27 2 2" xfId="1890"/>
    <cellStyle name="常规 27 2 2 2" xfId="1892"/>
    <cellStyle name="常规 27 2 2 3" xfId="1895"/>
    <cellStyle name="常规 27 2 3" xfId="1786"/>
    <cellStyle name="常规 27 2 3 2" xfId="317"/>
    <cellStyle name="常规 27 2 3 3" xfId="332"/>
    <cellStyle name="常规 27 2 4" xfId="1792"/>
    <cellStyle name="常规 27 2 5" xfId="1798"/>
    <cellStyle name="常规 27 3" xfId="1897"/>
    <cellStyle name="常规 27 3 2" xfId="869"/>
    <cellStyle name="常规 27 3 3" xfId="1811"/>
    <cellStyle name="常规 27 4" xfId="1899"/>
    <cellStyle name="常规 27 5" xfId="1903"/>
    <cellStyle name="常规 28" xfId="947"/>
    <cellStyle name="常规 28 2" xfId="1905"/>
    <cellStyle name="常规 28 2 2" xfId="335"/>
    <cellStyle name="常规 28 2 2 2" xfId="823"/>
    <cellStyle name="常规 28 2 2 3" xfId="1781"/>
    <cellStyle name="常规 28 2 3" xfId="1909"/>
    <cellStyle name="常规 28 2 3 2" xfId="586"/>
    <cellStyle name="常规 28 2 3 3" xfId="1264"/>
    <cellStyle name="常规 28 2 4" xfId="1913"/>
    <cellStyle name="常规 28 2 5" xfId="1917"/>
    <cellStyle name="常规 28 3" xfId="1919"/>
    <cellStyle name="常规 28 3 2" xfId="888"/>
    <cellStyle name="常规 28 3 3" xfId="1922"/>
    <cellStyle name="常规 28 4" xfId="1924"/>
    <cellStyle name="常规 28 5" xfId="1928"/>
    <cellStyle name="常规 29" xfId="1930"/>
    <cellStyle name="常规 29 2" xfId="1932"/>
    <cellStyle name="常规 29 2 2" xfId="1934"/>
    <cellStyle name="常规 29 2 2 2" xfId="1938"/>
    <cellStyle name="常规 29 2 2 3" xfId="1946"/>
    <cellStyle name="常规 29 2 3" xfId="1952"/>
    <cellStyle name="常规 29 2 3 2" xfId="1958"/>
    <cellStyle name="常规 29 2 3 3" xfId="56"/>
    <cellStyle name="常规 29 2 4" xfId="1964"/>
    <cellStyle name="常规 29 2 5" xfId="1970"/>
    <cellStyle name="常规 29 3" xfId="1976"/>
    <cellStyle name="常规 29 3 2" xfId="1978"/>
    <cellStyle name="常规 29 3 3" xfId="1939"/>
    <cellStyle name="常规 29 4" xfId="186"/>
    <cellStyle name="常规 29 5" xfId="1980"/>
    <cellStyle name="常规 3" xfId="1983"/>
    <cellStyle name="常规 3 10" xfId="801"/>
    <cellStyle name="常规 3 10 2" xfId="1110"/>
    <cellStyle name="常规 3 10 3" xfId="1986"/>
    <cellStyle name="常规 3 10_纯水" xfId="683"/>
    <cellStyle name="常规 3 11" xfId="807"/>
    <cellStyle name="常规 3 11 10" xfId="1593"/>
    <cellStyle name="常规 3 11 10 2" xfId="1172"/>
    <cellStyle name="常规 3 11 10 3" xfId="1987"/>
    <cellStyle name="常规 3 11 10_纯水" xfId="252"/>
    <cellStyle name="常规 3 11 11" xfId="1597"/>
    <cellStyle name="常规 3 11 11 2" xfId="1989"/>
    <cellStyle name="常规 3 11 11 3" xfId="1990"/>
    <cellStyle name="常规 3 11 11_纯水" xfId="1782"/>
    <cellStyle name="常规 3 11 12" xfId="1720"/>
    <cellStyle name="常规 3 11 12 2" xfId="710"/>
    <cellStyle name="常规 3 11 12 3" xfId="954"/>
    <cellStyle name="常规 3 11 12_纯水" xfId="1285"/>
    <cellStyle name="常规 3 11 13" xfId="1991"/>
    <cellStyle name="常规 3 11 13 2" xfId="110"/>
    <cellStyle name="常规 3 11 13 3" xfId="150"/>
    <cellStyle name="常规 3 11 13_纯水" xfId="1805"/>
    <cellStyle name="常规 3 11 14" xfId="1992"/>
    <cellStyle name="常规 3 11 14 2" xfId="967"/>
    <cellStyle name="常规 3 11 14 3" xfId="1867"/>
    <cellStyle name="常规 3 11 14_纯水" xfId="1993"/>
    <cellStyle name="常规 3 11 15" xfId="1994"/>
    <cellStyle name="常规 3 11 15 2" xfId="1870"/>
    <cellStyle name="常规 3 11 15 3" xfId="1996"/>
    <cellStyle name="常规 3 11 15_纯水" xfId="1998"/>
    <cellStyle name="常规 3 11 16" xfId="2000"/>
    <cellStyle name="常规 3 11 16 2" xfId="2002"/>
    <cellStyle name="常规 3 11 16 3" xfId="2004"/>
    <cellStyle name="常规 3 11 16_纯水" xfId="2005"/>
    <cellStyle name="常规 3 11 17" xfId="2006"/>
    <cellStyle name="常规 3 11 17 2" xfId="541"/>
    <cellStyle name="常规 3 11 17 3" xfId="547"/>
    <cellStyle name="常规 3 11 17_纯水" xfId="2007"/>
    <cellStyle name="常规 3 11 18" xfId="2008"/>
    <cellStyle name="常规 3 11 18 2" xfId="17"/>
    <cellStyle name="常规 3 11 18 3" xfId="2010"/>
    <cellStyle name="常规 3 11 18_纯水" xfId="2011"/>
    <cellStyle name="常规 3 11 19" xfId="445"/>
    <cellStyle name="常规 3 11 2" xfId="1113"/>
    <cellStyle name="常规 3 11 2 2" xfId="2012"/>
    <cellStyle name="常规 3 11 2 3" xfId="231"/>
    <cellStyle name="常规 3 11 2_纯水" xfId="2013"/>
    <cellStyle name="常规 3 11 20" xfId="1995"/>
    <cellStyle name="常规 3 11 21" xfId="1999"/>
    <cellStyle name="常规 3 11 21 2" xfId="2001"/>
    <cellStyle name="常规 3 11 21 3" xfId="2003"/>
    <cellStyle name="常规 3 11 3" xfId="2014"/>
    <cellStyle name="常规 3 11 3 2" xfId="1814"/>
    <cellStyle name="常规 3 11 3 3" xfId="249"/>
    <cellStyle name="常规 3 11 3_纯水" xfId="2015"/>
    <cellStyle name="常规 3 11 4" xfId="2016"/>
    <cellStyle name="常规 3 11 4 2" xfId="1817"/>
    <cellStyle name="常规 3 11 4 3" xfId="260"/>
    <cellStyle name="常规 3 11 4_纯水" xfId="2018"/>
    <cellStyle name="常规 3 11 5" xfId="2019"/>
    <cellStyle name="常规 3 11 5 2" xfId="844"/>
    <cellStyle name="常规 3 11 5 3" xfId="105"/>
    <cellStyle name="常规 3 11 5_纯水" xfId="2022"/>
    <cellStyle name="常规 3 11 6" xfId="2024"/>
    <cellStyle name="常规 3 11 6 2" xfId="2027"/>
    <cellStyle name="常规 3 11 6 3" xfId="272"/>
    <cellStyle name="常规 3 11 6_纯水" xfId="2029"/>
    <cellStyle name="常规 3 11 7" xfId="2030"/>
    <cellStyle name="常规 3 11 7 2" xfId="2031"/>
    <cellStyle name="常规 3 11 7 3" xfId="284"/>
    <cellStyle name="常规 3 11 7_纯水" xfId="2032"/>
    <cellStyle name="常规 3 11 8" xfId="1714"/>
    <cellStyle name="常规 3 11 8 2" xfId="1499"/>
    <cellStyle name="常规 3 11 8 3" xfId="1515"/>
    <cellStyle name="常规 3 11 8_纯水" xfId="2033"/>
    <cellStyle name="常规 3 11 9" xfId="1156"/>
    <cellStyle name="常规 3 11 9 2" xfId="1160"/>
    <cellStyle name="常规 3 11 9 3" xfId="590"/>
    <cellStyle name="常规 3 11 9_纯水" xfId="830"/>
    <cellStyle name="常规 3 11_纯水" xfId="2035"/>
    <cellStyle name="常规 3 12" xfId="1118"/>
    <cellStyle name="常规 3 12 2" xfId="2036"/>
    <cellStyle name="常规 3 12 3" xfId="2037"/>
    <cellStyle name="常规 3 12_纯水" xfId="38"/>
    <cellStyle name="常规 3 13" xfId="2034"/>
    <cellStyle name="常规 3 13 2" xfId="2040"/>
    <cellStyle name="常规 3 13 3" xfId="2041"/>
    <cellStyle name="常规 3 13_纯水" xfId="2044"/>
    <cellStyle name="常规 3 14" xfId="19"/>
    <cellStyle name="常规 3 14 2" xfId="1778"/>
    <cellStyle name="常规 3 14 3" xfId="1984"/>
    <cellStyle name="常规 3 14_纯水" xfId="48"/>
    <cellStyle name="常规 3 15" xfId="348"/>
    <cellStyle name="常规 3 15 2" xfId="1102"/>
    <cellStyle name="常规 3 15 3" xfId="630"/>
    <cellStyle name="常规 3 15_纯水" xfId="2046"/>
    <cellStyle name="常规 3 16" xfId="2048"/>
    <cellStyle name="常规 3 16 2" xfId="2050"/>
    <cellStyle name="常规 3 16 3" xfId="2053"/>
    <cellStyle name="常规 3 16_纯水" xfId="2056"/>
    <cellStyle name="常规 3 17" xfId="2058"/>
    <cellStyle name="常规 3 17 2" xfId="2060"/>
    <cellStyle name="常规 3 17 3" xfId="2062"/>
    <cellStyle name="常规 3 17_纯水" xfId="1522"/>
    <cellStyle name="常规 3 18" xfId="2066"/>
    <cellStyle name="常规 3 18 2" xfId="2068"/>
    <cellStyle name="常规 3 18 3" xfId="2070"/>
    <cellStyle name="常规 3 18_纯水" xfId="675"/>
    <cellStyle name="常规 3 19" xfId="1105"/>
    <cellStyle name="常规 3 19 2" xfId="2072"/>
    <cellStyle name="常规 3 19 3" xfId="2075"/>
    <cellStyle name="常规 3 19_纯水" xfId="300"/>
    <cellStyle name="常规 3 2" xfId="1839"/>
    <cellStyle name="常规 3 2 10" xfId="535"/>
    <cellStyle name="常规 3 2 2" xfId="1908"/>
    <cellStyle name="常规 3 2 2 2" xfId="589"/>
    <cellStyle name="常规 3 2 2 3" xfId="1262"/>
    <cellStyle name="常规 3 2 2_纯水" xfId="2076"/>
    <cellStyle name="常规 3 2 3" xfId="1911"/>
    <cellStyle name="常规 3 2 3 2" xfId="601"/>
    <cellStyle name="常规 3 2 3 2 2" xfId="2078"/>
    <cellStyle name="常规 3 2 3 3" xfId="1270"/>
    <cellStyle name="常规 3 2 3 4" xfId="1273"/>
    <cellStyle name="常规 3 2 3_纯水" xfId="883"/>
    <cellStyle name="常规 3 2 4" xfId="1915"/>
    <cellStyle name="常规 3 2 4 2" xfId="1776"/>
    <cellStyle name="常规 3 2 4 2 2" xfId="2080"/>
    <cellStyle name="常规 3 2 4 2 2 2" xfId="1027"/>
    <cellStyle name="常规 3 2 4 2 2 2 2" xfId="2085"/>
    <cellStyle name="常规 3 2 4 2 2 2 3" xfId="2088"/>
    <cellStyle name="常规 3 2 4 2 2 2_纯水" xfId="2090"/>
    <cellStyle name="常规 3 2 4 2 2 3" xfId="2"/>
    <cellStyle name="常规 3 2 4 2 2 3 2" xfId="80"/>
    <cellStyle name="常规 3 2 4 2 2 3 3" xfId="54"/>
    <cellStyle name="常规 3 2 4 2 2 3_纯水" xfId="2092"/>
    <cellStyle name="常规 3 2 4 2 2 4" xfId="2096"/>
    <cellStyle name="常规 3 2 4 2 2 4 2" xfId="2098"/>
    <cellStyle name="常规 3 2 4 2 2 4 3" xfId="2101"/>
    <cellStyle name="常规 3 2 4 2 2 4_纯水" xfId="2103"/>
    <cellStyle name="常规 3 2 4 2 2 5" xfId="1200"/>
    <cellStyle name="常规 3 2 4 2 2 5 2" xfId="1203"/>
    <cellStyle name="常规 3 2 4 2 2 5 3" xfId="1121"/>
    <cellStyle name="常规 3 2 4 2 2 5_纯水" xfId="1196"/>
    <cellStyle name="常规 3 2 4 2 2 6" xfId="2108"/>
    <cellStyle name="常规 3 2 4 2 2 7" xfId="1542"/>
    <cellStyle name="常规 3 2 4 2 2_纯水" xfId="2109"/>
    <cellStyle name="常规 3 2 4 3" xfId="1276"/>
    <cellStyle name="常规 3 2 4 4" xfId="1279"/>
    <cellStyle name="常规 3 2 4_纯水" xfId="113"/>
    <cellStyle name="常规 3 2 5" xfId="527"/>
    <cellStyle name="常规 3 2 5 2" xfId="532"/>
    <cellStyle name="常规 3 2 5 3" xfId="552"/>
    <cellStyle name="常规 3 2 5_纯水" xfId="14"/>
    <cellStyle name="常规 3 2 6" xfId="2112"/>
    <cellStyle name="常规 3 2 6 2" xfId="177"/>
    <cellStyle name="常规 3 2 6 3" xfId="1290"/>
    <cellStyle name="常规 3 2 6_纯水" xfId="2113"/>
    <cellStyle name="常规 3 2 7" xfId="2115"/>
    <cellStyle name="常规 3 2 7 2" xfId="1902"/>
    <cellStyle name="常规 3 2 7 3" xfId="1300"/>
    <cellStyle name="常规 3 2 8" xfId="2116"/>
    <cellStyle name="常规 3 2 8 2" xfId="1927"/>
    <cellStyle name="常规 3 2 8 3" xfId="1307"/>
    <cellStyle name="常规 3 2 9" xfId="2118"/>
    <cellStyle name="常规 3 2_纯水" xfId="1242"/>
    <cellStyle name="常规 3 20" xfId="349"/>
    <cellStyle name="常规 3 20 2" xfId="1103"/>
    <cellStyle name="常规 3 20 3" xfId="629"/>
    <cellStyle name="常规 3 20_纯水" xfId="2045"/>
    <cellStyle name="常规 3 21" xfId="2047"/>
    <cellStyle name="常规 3 21 2" xfId="2049"/>
    <cellStyle name="常规 3 21 3" xfId="2052"/>
    <cellStyle name="常规 3 21_纯水" xfId="2055"/>
    <cellStyle name="常规 3 22" xfId="2057"/>
    <cellStyle name="常规 3 22 2" xfId="2059"/>
    <cellStyle name="常规 3 22 3" xfId="2061"/>
    <cellStyle name="常规 3 22_纯水" xfId="1523"/>
    <cellStyle name="常规 3 23" xfId="2065"/>
    <cellStyle name="常规 3 23 2" xfId="2067"/>
    <cellStyle name="常规 3 23 3" xfId="2069"/>
    <cellStyle name="常规 3 23_纯水" xfId="674"/>
    <cellStyle name="常规 3 24" xfId="1106"/>
    <cellStyle name="常规 3 24 2" xfId="2071"/>
    <cellStyle name="常规 3 24 3" xfId="2074"/>
    <cellStyle name="常规 3 24_纯水" xfId="301"/>
    <cellStyle name="常规 3 25" xfId="2121"/>
    <cellStyle name="常规 3 25 2" xfId="2122"/>
    <cellStyle name="常规 3 25 3" xfId="2123"/>
    <cellStyle name="常规 3 25_纯水" xfId="411"/>
    <cellStyle name="常规 3 26" xfId="2125"/>
    <cellStyle name="常规 3 26 2" xfId="657"/>
    <cellStyle name="常规 3 26 3" xfId="2126"/>
    <cellStyle name="常规 3 26_纯水" xfId="1411"/>
    <cellStyle name="常规 3 27" xfId="2129"/>
    <cellStyle name="常规 3 27 2" xfId="2130"/>
    <cellStyle name="常规 3 27 3" xfId="2131"/>
    <cellStyle name="常规 3 27_纯水" xfId="1594"/>
    <cellStyle name="常规 3 28" xfId="2135"/>
    <cellStyle name="常规 3 29" xfId="2137"/>
    <cellStyle name="常规 3 3" xfId="2138"/>
    <cellStyle name="常规 3 3 10" xfId="1705"/>
    <cellStyle name="常规 3 3 2" xfId="1921"/>
    <cellStyle name="常规 3 3 2 2" xfId="2140"/>
    <cellStyle name="常规 3 3 2 3" xfId="2142"/>
    <cellStyle name="常规 3 3 3" xfId="2143"/>
    <cellStyle name="常规 3 3 3 2" xfId="2144"/>
    <cellStyle name="常规 3 3 3 3" xfId="2146"/>
    <cellStyle name="常规 3 3 4" xfId="2147"/>
    <cellStyle name="常规 3 3 5" xfId="344"/>
    <cellStyle name="常规 3 3 6" xfId="2148"/>
    <cellStyle name="常规 3 3 7" xfId="2149"/>
    <cellStyle name="常规 3 3 8" xfId="2150"/>
    <cellStyle name="常规 3 3 9" xfId="2151"/>
    <cellStyle name="常规 3 3_纯水" xfId="2077"/>
    <cellStyle name="常规 3 30" xfId="2120"/>
    <cellStyle name="常规 3 31" xfId="2124"/>
    <cellStyle name="常规 3 32" xfId="2128"/>
    <cellStyle name="常规 3 33" xfId="2134"/>
    <cellStyle name="常规 3 34" xfId="2136"/>
    <cellStyle name="常规 3 4" xfId="2153"/>
    <cellStyle name="常规 3 4 2" xfId="2154"/>
    <cellStyle name="常规 3 4 2 2" xfId="2155"/>
    <cellStyle name="常规 3 4 2 3" xfId="2158"/>
    <cellStyle name="常规 3 4 3" xfId="23"/>
    <cellStyle name="常规 3 4 4" xfId="2159"/>
    <cellStyle name="常规 3 4_纯水" xfId="2160"/>
    <cellStyle name="常规 3 5" xfId="2162"/>
    <cellStyle name="常规 3 5 10" xfId="2163"/>
    <cellStyle name="常规 3 5 10 2" xfId="2152"/>
    <cellStyle name="常规 3 5 10 3" xfId="2161"/>
    <cellStyle name="常规 3 5 10_纯水" xfId="2164"/>
    <cellStyle name="常规 3 5 11" xfId="2166"/>
    <cellStyle name="常规 3 5 11 2" xfId="1954"/>
    <cellStyle name="常规 3 5 11 3" xfId="1966"/>
    <cellStyle name="常规 3 5 11_纯水" xfId="2167"/>
    <cellStyle name="常规 3 5 12" xfId="1936"/>
    <cellStyle name="常规 3 5 12 2" xfId="1944"/>
    <cellStyle name="常规 3 5 12 3" xfId="1950"/>
    <cellStyle name="常规 3 5 12_纯水" xfId="1988"/>
    <cellStyle name="常规 3 5 13" xfId="1955"/>
    <cellStyle name="常规 3 5 13 2" xfId="1961"/>
    <cellStyle name="常规 3 5 13 3" xfId="59"/>
    <cellStyle name="常规 3 5 13_纯水" xfId="1997"/>
    <cellStyle name="常规 3 5 14" xfId="1967"/>
    <cellStyle name="常规 3 5 14 2" xfId="2170"/>
    <cellStyle name="常规 3 5 14 3" xfId="2174"/>
    <cellStyle name="常规 3 5 14_纯水" xfId="2176"/>
    <cellStyle name="常规 3 5 15" xfId="1972"/>
    <cellStyle name="常规 3 5 15 2" xfId="2179"/>
    <cellStyle name="常规 3 5 15 3" xfId="2183"/>
    <cellStyle name="常规 3 5 15_纯水" xfId="2186"/>
    <cellStyle name="常规 3 5 16" xfId="2190"/>
    <cellStyle name="常规 3 5 16 2" xfId="2192"/>
    <cellStyle name="常规 3 5 16 3" xfId="2195"/>
    <cellStyle name="常规 3 5 16_纯水" xfId="1808"/>
    <cellStyle name="常规 3 5 17" xfId="2199"/>
    <cellStyle name="常规 3 5 17 2" xfId="2201"/>
    <cellStyle name="常规 3 5 17 3" xfId="2203"/>
    <cellStyle name="常规 3 5 17_纯水" xfId="36"/>
    <cellStyle name="常规 3 5 18" xfId="2206"/>
    <cellStyle name="常规 3 5 18 2" xfId="1885"/>
    <cellStyle name="常规 3 5 18 3" xfId="2208"/>
    <cellStyle name="常规 3 5 18_纯水" xfId="2210"/>
    <cellStyle name="常规 3 5 19" xfId="2212"/>
    <cellStyle name="常规 3 5 19 2" xfId="2213"/>
    <cellStyle name="常规 3 5 19 3" xfId="2214"/>
    <cellStyle name="常规 3 5 19_纯水" xfId="2215"/>
    <cellStyle name="常规 3 5 2" xfId="2216"/>
    <cellStyle name="常规 3 5 2 2" xfId="1453"/>
    <cellStyle name="常规 3 5 2 2 2" xfId="1456"/>
    <cellStyle name="常规 3 5 2 2 2 2" xfId="2217"/>
    <cellStyle name="常规 3 5 2 2 2 3" xfId="1255"/>
    <cellStyle name="常规 3 5 2 2 3" xfId="1460"/>
    <cellStyle name="常规 3 5 2 2 3 2" xfId="627"/>
    <cellStyle name="常规 3 5 2 2 3 3" xfId="1418"/>
    <cellStyle name="常规 3 5 2 2 4" xfId="2219"/>
    <cellStyle name="常规 3 5 2 2 5" xfId="356"/>
    <cellStyle name="常规 3 5 2 3" xfId="1431"/>
    <cellStyle name="常规 3 5 2 3 2" xfId="1464"/>
    <cellStyle name="常规 3 5 2 3 3" xfId="1468"/>
    <cellStyle name="常规 3 5 2 4" xfId="1436"/>
    <cellStyle name="常规 3 5 2 4 2" xfId="1476"/>
    <cellStyle name="常规 3 5 2 4 3" xfId="1483"/>
    <cellStyle name="常规 3 5 2 5" xfId="1662"/>
    <cellStyle name="常规 3 5 2 6" xfId="1472"/>
    <cellStyle name="常规 3 5 2_纯水" xfId="1538"/>
    <cellStyle name="常规 3 5 20" xfId="1973"/>
    <cellStyle name="常规 3 5 20 2" xfId="2178"/>
    <cellStyle name="常规 3 5 20 3" xfId="2182"/>
    <cellStyle name="常规 3 5 20_纯水" xfId="2185"/>
    <cellStyle name="常规 3 5 21" xfId="2189"/>
    <cellStyle name="常规 3 5 21 2" xfId="2191"/>
    <cellStyle name="常规 3 5 21 3" xfId="2194"/>
    <cellStyle name="常规 3 5 21_纯水" xfId="1809"/>
    <cellStyle name="常规 3 5 22" xfId="2198"/>
    <cellStyle name="常规 3 5 22 2" xfId="2200"/>
    <cellStyle name="常规 3 5 22 3" xfId="2202"/>
    <cellStyle name="常规 3 5 22_纯水" xfId="37"/>
    <cellStyle name="常规 3 5 23" xfId="2205"/>
    <cellStyle name="常规 3 5 23 2" xfId="1886"/>
    <cellStyle name="常规 3 5 23 3" xfId="2207"/>
    <cellStyle name="常规 3 5 23_纯水" xfId="2209"/>
    <cellStyle name="常规 3 5 24" xfId="2211"/>
    <cellStyle name="常规 3 5 25" xfId="2221"/>
    <cellStyle name="常规 3 5 3" xfId="1087"/>
    <cellStyle name="常规 3 5 3 2" xfId="467"/>
    <cellStyle name="常规 3 5 3 2 2" xfId="1090"/>
    <cellStyle name="常规 3 5 3 2 3" xfId="2222"/>
    <cellStyle name="常规 3 5 3 3" xfId="471"/>
    <cellStyle name="常规 3 5 3 4" xfId="1095"/>
    <cellStyle name="常规 3 5 3_纯水" xfId="1581"/>
    <cellStyle name="常规 3 5 4" xfId="1098"/>
    <cellStyle name="常规 3 5 4 2" xfId="1100"/>
    <cellStyle name="常规 3 5 4 2 2" xfId="2224"/>
    <cellStyle name="常规 3 5 4 2 3" xfId="2042"/>
    <cellStyle name="常规 3 5 4 3" xfId="2225"/>
    <cellStyle name="常规 3 5 4 4" xfId="2226"/>
    <cellStyle name="常规 3 5 4_纯水" xfId="1517"/>
    <cellStyle name="常规 3 5 5" xfId="661"/>
    <cellStyle name="常规 3 5 5 2" xfId="664"/>
    <cellStyle name="常规 3 5 5 2 2" xfId="667"/>
    <cellStyle name="常规 3 5 5 2 3" xfId="670"/>
    <cellStyle name="常规 3 5 5 3" xfId="676"/>
    <cellStyle name="常规 3 5 5 4" xfId="692"/>
    <cellStyle name="常规 3 5 5_纯水" xfId="1726"/>
    <cellStyle name="常规 3 5 6" xfId="2227"/>
    <cellStyle name="常规 3 5 6 2" xfId="1618"/>
    <cellStyle name="常规 3 5 6 2 2" xfId="1620"/>
    <cellStyle name="常规 3 5 6 2 3" xfId="1623"/>
    <cellStyle name="常规 3 5 6 3" xfId="1628"/>
    <cellStyle name="常规 3 5 6 4" xfId="1634"/>
    <cellStyle name="常规 3 5 6_纯水" xfId="1906"/>
    <cellStyle name="常规 3 5 7" xfId="2228"/>
    <cellStyle name="常规 3 5 7 2" xfId="2229"/>
    <cellStyle name="常规 3 5 7 3" xfId="2230"/>
    <cellStyle name="常规 3 5 7_纯水" xfId="2233"/>
    <cellStyle name="常规 3 5 8" xfId="745"/>
    <cellStyle name="常规 3 5 8 2" xfId="750"/>
    <cellStyle name="常规 3 5 8 3" xfId="759"/>
    <cellStyle name="常规 3 5 8_纯水" xfId="2234"/>
    <cellStyle name="常规 3 5 9" xfId="771"/>
    <cellStyle name="常规 3 5 9 2" xfId="777"/>
    <cellStyle name="常规 3 5 9 3" xfId="784"/>
    <cellStyle name="常规 3 5 9_纯水" xfId="2237"/>
    <cellStyle name="常规 3 5_纯水" xfId="2240"/>
    <cellStyle name="常规 3 6" xfId="2241"/>
    <cellStyle name="常规 3 6 2" xfId="2242"/>
    <cellStyle name="常规 3 6 2 2" xfId="2243"/>
    <cellStyle name="常规 3 6 2 3" xfId="2244"/>
    <cellStyle name="常规 3 6 3" xfId="2245"/>
    <cellStyle name="常规 3 6 4" xfId="2246"/>
    <cellStyle name="常规 3 6_纯水" xfId="2247"/>
    <cellStyle name="常规 3 7" xfId="1652"/>
    <cellStyle name="常规 3 7 2" xfId="958"/>
    <cellStyle name="常规 3 7 2 2" xfId="2248"/>
    <cellStyle name="常规 3 7 2 3" xfId="1114"/>
    <cellStyle name="常规 3 7 3" xfId="2249"/>
    <cellStyle name="常规 3 7 4" xfId="2250"/>
    <cellStyle name="常规 3 7_纯水" xfId="2251"/>
    <cellStyle name="常规 3 8" xfId="1655"/>
    <cellStyle name="常规 3 8 2" xfId="152"/>
    <cellStyle name="常规 3 8 2 2" xfId="2252"/>
    <cellStyle name="常规 3 8 2 3" xfId="2253"/>
    <cellStyle name="常规 3 8 3" xfId="162"/>
    <cellStyle name="常规 3 8 4" xfId="176"/>
    <cellStyle name="常规 3 8_纯水" xfId="2079"/>
    <cellStyle name="常规 3 9" xfId="1019"/>
    <cellStyle name="常规 3 9 10" xfId="1389"/>
    <cellStyle name="常规 3 9 10 2" xfId="2256"/>
    <cellStyle name="常规 3 9 10 3" xfId="2257"/>
    <cellStyle name="常规 3 9 10_纯水" xfId="478"/>
    <cellStyle name="常规 3 9 11" xfId="1185"/>
    <cellStyle name="常规 3 9 11 2" xfId="2258"/>
    <cellStyle name="常规 3 9 11 3" xfId="2259"/>
    <cellStyle name="常规 3 9 11_纯水" xfId="495"/>
    <cellStyle name="常规 3 9 12" xfId="1391"/>
    <cellStyle name="常规 3 9 12 2" xfId="2260"/>
    <cellStyle name="常规 3 9 12 3" xfId="1445"/>
    <cellStyle name="常规 3 9 12_纯水" xfId="1736"/>
    <cellStyle name="常规 3 9 13" xfId="1393"/>
    <cellStyle name="常规 3 9 13 2" xfId="517"/>
    <cellStyle name="常规 3 9 13 3" xfId="521"/>
    <cellStyle name="常规 3 9 13_纯水" xfId="237"/>
    <cellStyle name="常规 3 9 14" xfId="1395"/>
    <cellStyle name="常规 3 9 14 2" xfId="2263"/>
    <cellStyle name="常规 3 9 14 3" xfId="5"/>
    <cellStyle name="常规 3 9 14_纯水" xfId="280"/>
    <cellStyle name="常规 3 9 15" xfId="2265"/>
    <cellStyle name="常规 3 9 15 2" xfId="2266"/>
    <cellStyle name="常规 3 9 15 3" xfId="309"/>
    <cellStyle name="常规 3 9 15_纯水" xfId="530"/>
    <cellStyle name="常规 3 9 16" xfId="2269"/>
    <cellStyle name="常规 3 9 16 2" xfId="2271"/>
    <cellStyle name="常规 3 9 16 3" xfId="324"/>
    <cellStyle name="常规 3 9 16_纯水" xfId="2274"/>
    <cellStyle name="常规 3 9 17" xfId="2275"/>
    <cellStyle name="常规 3 9 17 2" xfId="1060"/>
    <cellStyle name="常规 3 9 17 3" xfId="1789"/>
    <cellStyle name="常规 3 9 17_纯水" xfId="2277"/>
    <cellStyle name="常规 3 9 18" xfId="2279"/>
    <cellStyle name="常规 3 9 18 2" xfId="2280"/>
    <cellStyle name="常规 3 9 18 3" xfId="2282"/>
    <cellStyle name="常规 3 9 18_纯水" xfId="2283"/>
    <cellStyle name="常规 3 9 19" xfId="1551"/>
    <cellStyle name="常规 3 9 19 2" xfId="43"/>
    <cellStyle name="常规 3 9 2" xfId="1022"/>
    <cellStyle name="常规 3 9 2 2" xfId="2286"/>
    <cellStyle name="常规 3 9 2 3" xfId="2287"/>
    <cellStyle name="常规 3 9 2_纯水" xfId="2288"/>
    <cellStyle name="常规 3 9 20" xfId="2264"/>
    <cellStyle name="常规 3 9 21" xfId="2268"/>
    <cellStyle name="常规 3 9 21 2" xfId="2270"/>
    <cellStyle name="常规 3 9 21 3" xfId="325"/>
    <cellStyle name="常规 3 9 21 4" xfId="328"/>
    <cellStyle name="常规 3 9 3" xfId="1028"/>
    <cellStyle name="常规 3 9 3 2" xfId="2083"/>
    <cellStyle name="常规 3 9 3 3" xfId="2087"/>
    <cellStyle name="常规 3 9 3_纯水" xfId="2089"/>
    <cellStyle name="常规 3 9 4" xfId="1"/>
    <cellStyle name="常规 3 9 4 2" xfId="81"/>
    <cellStyle name="常规 3 9 4 3" xfId="55"/>
    <cellStyle name="常规 3 9 4_纯水" xfId="2091"/>
    <cellStyle name="常规 3 9 5" xfId="2095"/>
    <cellStyle name="常规 3 9 5 2" xfId="2097"/>
    <cellStyle name="常规 3 9 5 3" xfId="2100"/>
    <cellStyle name="常规 3 9 5_纯水" xfId="2102"/>
    <cellStyle name="常规 3 9 6" xfId="1201"/>
    <cellStyle name="常规 3 9 6 2" xfId="1205"/>
    <cellStyle name="常规 3 9 6 3" xfId="1122"/>
    <cellStyle name="常规 3 9 6_纯水" xfId="1197"/>
    <cellStyle name="常规 3 9 7" xfId="2106"/>
    <cellStyle name="常规 3 9 7 2" xfId="2289"/>
    <cellStyle name="常规 3 9 7 3" xfId="2292"/>
    <cellStyle name="常规 3 9 7_纯水" xfId="2294"/>
    <cellStyle name="常规 3 9 8" xfId="1544"/>
    <cellStyle name="常规 3 9 8 2" xfId="2295"/>
    <cellStyle name="常规 3 9 8 3" xfId="2297"/>
    <cellStyle name="常规 3 9 8_纯水" xfId="33"/>
    <cellStyle name="常规 3 9 9" xfId="2298"/>
    <cellStyle name="常规 3 9 9 2" xfId="2300"/>
    <cellStyle name="常规 3 9 9 3" xfId="2302"/>
    <cellStyle name="常规 3 9 9_纯水" xfId="1893"/>
    <cellStyle name="常规 3 9_纯水" xfId="2303"/>
    <cellStyle name="常规 3_纯水" xfId="2304"/>
    <cellStyle name="常规 30" xfId="1852"/>
    <cellStyle name="常规 30 2" xfId="731"/>
    <cellStyle name="常规 30 2 2" xfId="962"/>
    <cellStyle name="常规 30 2 2 2" xfId="1857"/>
    <cellStyle name="常规 30 2 2 3" xfId="1859"/>
    <cellStyle name="常规 30 2 3" xfId="966"/>
    <cellStyle name="常规 30 2 3 2" xfId="1862"/>
    <cellStyle name="常规 30 2 3 3" xfId="1865"/>
    <cellStyle name="常规 30 2 4" xfId="1868"/>
    <cellStyle name="常规 30 2 5" xfId="1023"/>
    <cellStyle name="常规 30 3" xfId="737"/>
    <cellStyle name="常规 30 3 2" xfId="815"/>
    <cellStyle name="常规 30 3 3" xfId="1871"/>
    <cellStyle name="常规 30 4" xfId="971"/>
    <cellStyle name="常规 30 5" xfId="529"/>
    <cellStyle name="常规 31" xfId="1875"/>
    <cellStyle name="常规 31 2" xfId="28"/>
    <cellStyle name="常规 31 2 2" xfId="261"/>
    <cellStyle name="常规 31 2 2 2" xfId="399"/>
    <cellStyle name="常规 31 2 2 3" xfId="936"/>
    <cellStyle name="常规 31 2 3" xfId="1880"/>
    <cellStyle name="常规 31 2 3 2" xfId="1853"/>
    <cellStyle name="常规 31 2 3 3" xfId="1876"/>
    <cellStyle name="常规 31 2 4" xfId="1882"/>
    <cellStyle name="常规 31 2 5" xfId="1887"/>
    <cellStyle name="常规 31 3" xfId="156"/>
    <cellStyle name="常规 31 3 2" xfId="106"/>
    <cellStyle name="常规 31 3 3" xfId="1889"/>
    <cellStyle name="常规 31 4" xfId="164"/>
    <cellStyle name="常规 31 5" xfId="179"/>
    <cellStyle name="常规 32" xfId="943"/>
    <cellStyle name="常规 32 2" xfId="1638"/>
    <cellStyle name="常规 32 2 2" xfId="1891"/>
    <cellStyle name="常规 32 2 2 2" xfId="1894"/>
    <cellStyle name="常规 32 2 2 3" xfId="1896"/>
    <cellStyle name="常规 32 2 3" xfId="1787"/>
    <cellStyle name="常规 32 2 3 2" xfId="318"/>
    <cellStyle name="常规 32 2 3 3" xfId="333"/>
    <cellStyle name="常规 32 2 4" xfId="1793"/>
    <cellStyle name="常规 32 2 5" xfId="1799"/>
    <cellStyle name="常规 32 3" xfId="1898"/>
    <cellStyle name="常规 32 3 2" xfId="868"/>
    <cellStyle name="常规 32 3 3" xfId="1812"/>
    <cellStyle name="常规 32 4" xfId="1900"/>
    <cellStyle name="常规 32 5" xfId="1904"/>
    <cellStyle name="常规 33" xfId="946"/>
    <cellStyle name="常规 33 2" xfId="1907"/>
    <cellStyle name="常规 33 2 2" xfId="336"/>
    <cellStyle name="常规 33 2 2 2" xfId="822"/>
    <cellStyle name="常规 33 2 2 3" xfId="1783"/>
    <cellStyle name="常规 33 2 3" xfId="1910"/>
    <cellStyle name="常规 33 2 3 2" xfId="585"/>
    <cellStyle name="常规 33 2 3 3" xfId="1265"/>
    <cellStyle name="常规 33 2 4" xfId="1914"/>
    <cellStyle name="常规 33 2 5" xfId="1918"/>
    <cellStyle name="常规 33 3" xfId="1920"/>
    <cellStyle name="常规 33 3 2" xfId="887"/>
    <cellStyle name="常规 33 3 3" xfId="1923"/>
    <cellStyle name="常规 33 4" xfId="1925"/>
    <cellStyle name="常规 33 5" xfId="1929"/>
    <cellStyle name="常规 34" xfId="1931"/>
    <cellStyle name="常规 34 2" xfId="1933"/>
    <cellStyle name="常规 34 2 2" xfId="1935"/>
    <cellStyle name="常规 34 2 2 2" xfId="1940"/>
    <cellStyle name="常规 34 2 2 3" xfId="1947"/>
    <cellStyle name="常规 34 2 3" xfId="1953"/>
    <cellStyle name="常规 34 2 3 2" xfId="1959"/>
    <cellStyle name="常规 34 2 3 3" xfId="57"/>
    <cellStyle name="常规 34 2 4" xfId="1965"/>
    <cellStyle name="常规 34 2 5" xfId="1971"/>
    <cellStyle name="常规 34 3" xfId="1977"/>
    <cellStyle name="常规 34 3 2" xfId="1979"/>
    <cellStyle name="常规 34 3 3" xfId="1941"/>
    <cellStyle name="常规 34 4" xfId="187"/>
    <cellStyle name="常规 34 5" xfId="1981"/>
    <cellStyle name="常规 35" xfId="2307"/>
    <cellStyle name="常规 35 2" xfId="2309"/>
    <cellStyle name="常规 35 2 2" xfId="2311"/>
    <cellStyle name="常规 35 2 2 2" xfId="2313"/>
    <cellStyle name="常规 35 2 2 3" xfId="2316"/>
    <cellStyle name="常规 35 2 3" xfId="2319"/>
    <cellStyle name="常规 35 2 3 2" xfId="2321"/>
    <cellStyle name="常规 35 2 3 3" xfId="2324"/>
    <cellStyle name="常规 35 2 4" xfId="2327"/>
    <cellStyle name="常规 35 2 5" xfId="2329"/>
    <cellStyle name="常规 35 3" xfId="2333"/>
    <cellStyle name="常规 35 3 2" xfId="2335"/>
    <cellStyle name="常规 35 3 3" xfId="2337"/>
    <cellStyle name="常规 35 4" xfId="2339"/>
    <cellStyle name="常规 35 5" xfId="2273"/>
    <cellStyle name="常规 36" xfId="2341"/>
    <cellStyle name="常规 36 2" xfId="2343"/>
    <cellStyle name="常规 36 2 2" xfId="2345"/>
    <cellStyle name="常规 36 2 2 2" xfId="2347"/>
    <cellStyle name="常规 36 2 2 3" xfId="1568"/>
    <cellStyle name="常规 36 2 3" xfId="2349"/>
    <cellStyle name="常规 36 2 3 2" xfId="2351"/>
    <cellStyle name="常规 36 2 3 3" xfId="1582"/>
    <cellStyle name="常规 36 2 4" xfId="117"/>
    <cellStyle name="常规 36 2 5" xfId="2353"/>
    <cellStyle name="常规 36 3" xfId="2356"/>
    <cellStyle name="常规 36 3 2" xfId="2358"/>
    <cellStyle name="常规 36 3 3" xfId="2360"/>
    <cellStyle name="常规 36 4" xfId="708"/>
    <cellStyle name="常规 36 5" xfId="713"/>
    <cellStyle name="常规 37" xfId="2362"/>
    <cellStyle name="常规 37 2" xfId="320"/>
    <cellStyle name="常规 37 2 2" xfId="2364"/>
    <cellStyle name="常规 37 2 2 2" xfId="859"/>
    <cellStyle name="常规 37 2 2 3" xfId="90"/>
    <cellStyle name="常规 37 2 3" xfId="2366"/>
    <cellStyle name="常规 37 2 3 2" xfId="196"/>
    <cellStyle name="常规 37 2 3 3" xfId="1711"/>
    <cellStyle name="常规 37 2 4" xfId="1151"/>
    <cellStyle name="常规 37 2 5" xfId="2368"/>
    <cellStyle name="常规 37 3" xfId="2371"/>
    <cellStyle name="常规 37 3 2" xfId="2373"/>
    <cellStyle name="常规 37 3 3" xfId="2375"/>
    <cellStyle name="常规 37 4" xfId="124"/>
    <cellStyle name="常规 37 5" xfId="108"/>
    <cellStyle name="常规 38" xfId="2262"/>
    <cellStyle name="常规 38 2" xfId="2232"/>
    <cellStyle name="常规 38 2 2" xfId="2378"/>
    <cellStyle name="常规 38 2 2 2" xfId="2381"/>
    <cellStyle name="常规 38 2 2 3" xfId="2384"/>
    <cellStyle name="常规 38 2 3" xfId="2387"/>
    <cellStyle name="常规 38 2 3 2" xfId="2390"/>
    <cellStyle name="常规 38 2 3 3" xfId="2394"/>
    <cellStyle name="常规 38 2 4" xfId="2398"/>
    <cellStyle name="常规 38 2 5" xfId="2401"/>
    <cellStyle name="常规 38 3" xfId="2404"/>
    <cellStyle name="常规 38 3 2" xfId="2406"/>
    <cellStyle name="常规 38 3 3" xfId="2408"/>
    <cellStyle name="常规 38 4" xfId="1397"/>
    <cellStyle name="常规 38 5" xfId="2410"/>
    <cellStyle name="常规 39" xfId="6"/>
    <cellStyle name="常规 39 2" xfId="2412"/>
    <cellStyle name="常规 39 2 2" xfId="2415"/>
    <cellStyle name="常规 39 2 2 2" xfId="2418"/>
    <cellStyle name="常规 39 2 2 3" xfId="2421"/>
    <cellStyle name="常规 39 2 3" xfId="2425"/>
    <cellStyle name="常规 39 2 3 2" xfId="2428"/>
    <cellStyle name="常规 39 2 3 3" xfId="2431"/>
    <cellStyle name="常规 39 2 4" xfId="2434"/>
    <cellStyle name="常规 39 2 5" xfId="2437"/>
    <cellStyle name="常规 39 3" xfId="2441"/>
    <cellStyle name="常规 39 3 2" xfId="2444"/>
    <cellStyle name="常规 39 3 3" xfId="2447"/>
    <cellStyle name="常规 39 4" xfId="2450"/>
    <cellStyle name="常规 39 5" xfId="2454"/>
    <cellStyle name="常规 4" xfId="2456"/>
    <cellStyle name="常规 4 10" xfId="2458"/>
    <cellStyle name="常规 4 11" xfId="75"/>
    <cellStyle name="常规 4 12" xfId="51"/>
    <cellStyle name="常规 4 13" xfId="40"/>
    <cellStyle name="常规 4 14" xfId="83"/>
    <cellStyle name="常规 4 15" xfId="172"/>
    <cellStyle name="常规 4 16" xfId="183"/>
    <cellStyle name="常规 4 17" xfId="2459"/>
    <cellStyle name="常规 4 18" xfId="2460"/>
    <cellStyle name="常规 4 19" xfId="2463"/>
    <cellStyle name="常规 4 2" xfId="2165"/>
    <cellStyle name="常规 4 2 2" xfId="1956"/>
    <cellStyle name="常规 4 2 2 2" xfId="1962"/>
    <cellStyle name="常规 4 2 2 3" xfId="60"/>
    <cellStyle name="常规 4 2 3" xfId="1968"/>
    <cellStyle name="常规 4 2 3 2" xfId="2169"/>
    <cellStyle name="常规 4 2 3 3" xfId="2173"/>
    <cellStyle name="常规 4 2 4" xfId="1974"/>
    <cellStyle name="常规 4 2 5" xfId="2188"/>
    <cellStyle name="常规 4 3" xfId="1937"/>
    <cellStyle name="常规 4 3 2" xfId="1945"/>
    <cellStyle name="常规 4 3 3" xfId="1951"/>
    <cellStyle name="常规 4 4" xfId="1957"/>
    <cellStyle name="常规 4 4 2" xfId="1963"/>
    <cellStyle name="常规 4 4 3" xfId="61"/>
    <cellStyle name="常规 4 4 4" xfId="804"/>
    <cellStyle name="常规 4 5" xfId="1969"/>
    <cellStyle name="常规 4 5 2" xfId="2168"/>
    <cellStyle name="常规 4 5 3" xfId="2172"/>
    <cellStyle name="常规 4 6" xfId="1975"/>
    <cellStyle name="常规 4 6 2" xfId="2177"/>
    <cellStyle name="常规 4 6 3" xfId="2181"/>
    <cellStyle name="常规 4 6 4" xfId="2464"/>
    <cellStyle name="常规 4 6 5" xfId="2466"/>
    <cellStyle name="常规 4 6 6" xfId="2468"/>
    <cellStyle name="常规 4 6 7" xfId="1040"/>
    <cellStyle name="常规 4 6 8" xfId="382"/>
    <cellStyle name="常规 4 7" xfId="2187"/>
    <cellStyle name="常规 4 8" xfId="2197"/>
    <cellStyle name="常规 4 9" xfId="2204"/>
    <cellStyle name="常规 4_纯水" xfId="2469"/>
    <cellStyle name="常规 40" xfId="2306"/>
    <cellStyle name="常规 40 2" xfId="2308"/>
    <cellStyle name="常规 40 2 2" xfId="2310"/>
    <cellStyle name="常规 40 2 2 2" xfId="2312"/>
    <cellStyle name="常规 40 2 2 3" xfId="2315"/>
    <cellStyle name="常规 40 2 3" xfId="2318"/>
    <cellStyle name="常规 40 2 3 2" xfId="2320"/>
    <cellStyle name="常规 40 2 3 3" xfId="2323"/>
    <cellStyle name="常规 40 2 4" xfId="2326"/>
    <cellStyle name="常规 40 2 5" xfId="2328"/>
    <cellStyle name="常规 40 3" xfId="2332"/>
    <cellStyle name="常规 40 3 2" xfId="2334"/>
    <cellStyle name="常规 40 3 3" xfId="2336"/>
    <cellStyle name="常规 40 4" xfId="2338"/>
    <cellStyle name="常规 40 5" xfId="2272"/>
    <cellStyle name="常规 41" xfId="2340"/>
    <cellStyle name="常规 41 2" xfId="2342"/>
    <cellStyle name="常规 41 2 2" xfId="2344"/>
    <cellStyle name="常规 41 2 2 2" xfId="2346"/>
    <cellStyle name="常规 41 2 2 3" xfId="1569"/>
    <cellStyle name="常规 41 2 3" xfId="2348"/>
    <cellStyle name="常规 41 2 3 2" xfId="2350"/>
    <cellStyle name="常规 41 2 3 3" xfId="1583"/>
    <cellStyle name="常规 41 2 4" xfId="118"/>
    <cellStyle name="常规 41 2 5" xfId="2352"/>
    <cellStyle name="常规 41 3" xfId="2355"/>
    <cellStyle name="常规 41 3 2" xfId="2357"/>
    <cellStyle name="常规 41 3 3" xfId="2359"/>
    <cellStyle name="常规 41 4" xfId="707"/>
    <cellStyle name="常规 41 5" xfId="712"/>
    <cellStyle name="常规 42" xfId="2361"/>
    <cellStyle name="常规 42 2" xfId="321"/>
    <cellStyle name="常规 42 2 2" xfId="2363"/>
    <cellStyle name="常规 42 2 2 2" xfId="858"/>
    <cellStyle name="常规 42 2 2 3" xfId="91"/>
    <cellStyle name="常规 42 2 3" xfId="2365"/>
    <cellStyle name="常规 42 2 3 2" xfId="197"/>
    <cellStyle name="常规 42 2 3 3" xfId="1712"/>
    <cellStyle name="常规 42 2 4" xfId="1152"/>
    <cellStyle name="常规 42 2 5" xfId="2367"/>
    <cellStyle name="常规 42 3" xfId="2370"/>
    <cellStyle name="常规 42 3 2" xfId="2372"/>
    <cellStyle name="常规 42 3 3" xfId="2374"/>
    <cellStyle name="常规 42 4" xfId="125"/>
    <cellStyle name="常规 42 5" xfId="109"/>
    <cellStyle name="常规 43" xfId="2261"/>
    <cellStyle name="常规 43 2" xfId="2231"/>
    <cellStyle name="常规 43 2 2" xfId="2377"/>
    <cellStyle name="常规 43 2 2 2" xfId="2380"/>
    <cellStyle name="常规 43 2 2 3" xfId="2383"/>
    <cellStyle name="常规 43 2 3" xfId="2386"/>
    <cellStyle name="常规 43 2 3 2" xfId="2389"/>
    <cellStyle name="常规 43 2 3 3" xfId="2393"/>
    <cellStyle name="常规 43 2 4" xfId="2397"/>
    <cellStyle name="常规 43 2 5" xfId="2400"/>
    <cellStyle name="常规 43 3" xfId="2403"/>
    <cellStyle name="常规 43 3 2" xfId="2405"/>
    <cellStyle name="常规 43 3 3" xfId="2407"/>
    <cellStyle name="常规 43 4" xfId="1398"/>
    <cellStyle name="常规 43 5" xfId="2409"/>
    <cellStyle name="常规 44" xfId="7"/>
    <cellStyle name="常规 44 2" xfId="2411"/>
    <cellStyle name="常规 44 2 2" xfId="2414"/>
    <cellStyle name="常规 44 2 2 2" xfId="2417"/>
    <cellStyle name="常规 44 2 2 3" xfId="2420"/>
    <cellStyle name="常规 44 2 3" xfId="2424"/>
    <cellStyle name="常规 44 2 3 2" xfId="2427"/>
    <cellStyle name="常规 44 2 3 3" xfId="2430"/>
    <cellStyle name="常规 44 2 4" xfId="2433"/>
    <cellStyle name="常规 44 2 5" xfId="2436"/>
    <cellStyle name="常规 44 3" xfId="2440"/>
    <cellStyle name="常规 44 3 2" xfId="2443"/>
    <cellStyle name="常规 44 3 3" xfId="2446"/>
    <cellStyle name="常规 44 4" xfId="2449"/>
    <cellStyle name="常规 44 5" xfId="2453"/>
    <cellStyle name="常规 45" xfId="2472"/>
    <cellStyle name="常规 45 2" xfId="2474"/>
    <cellStyle name="常规 45 2 2" xfId="1488"/>
    <cellStyle name="常规 45 2 2 2" xfId="1461"/>
    <cellStyle name="常规 45 2 2 3" xfId="2218"/>
    <cellStyle name="常规 45 2 3" xfId="2477"/>
    <cellStyle name="常规 45 2 3 2" xfId="1469"/>
    <cellStyle name="常规 45 2 3 3" xfId="2479"/>
    <cellStyle name="常规 45 2 4" xfId="2481"/>
    <cellStyle name="常规 45 2 5" xfId="2483"/>
    <cellStyle name="常规 45 3" xfId="2485"/>
    <cellStyle name="常规 45 3 2" xfId="201"/>
    <cellStyle name="常规 45 3 3" xfId="2487"/>
    <cellStyle name="常规 45 4" xfId="2489"/>
    <cellStyle name="常规 45 5" xfId="2276"/>
    <cellStyle name="常规 46" xfId="2491"/>
    <cellStyle name="常规 46 2" xfId="2493"/>
    <cellStyle name="常规 46 2 2" xfId="1079"/>
    <cellStyle name="常规 46 2 2 2" xfId="1750"/>
    <cellStyle name="常规 46 2 2 3" xfId="1771"/>
    <cellStyle name="常规 46 2 3" xfId="1855"/>
    <cellStyle name="常规 46 2 3 2" xfId="726"/>
    <cellStyle name="常规 46 2 3 3" xfId="733"/>
    <cellStyle name="常规 46 2 4" xfId="1878"/>
    <cellStyle name="常规 46 2 5" xfId="940"/>
    <cellStyle name="常规 46 3" xfId="2495"/>
    <cellStyle name="常规 46 3 2" xfId="2497"/>
    <cellStyle name="常规 46 3 3" xfId="2021"/>
    <cellStyle name="常规 46 4" xfId="2499"/>
    <cellStyle name="常规 46 5" xfId="2501"/>
    <cellStyle name="常规 47" xfId="2503"/>
    <cellStyle name="常规 47 2" xfId="1341"/>
    <cellStyle name="常规 47 2 2" xfId="218"/>
    <cellStyle name="常规 47 2 2 2" xfId="2506"/>
    <cellStyle name="常规 47 2 2 3" xfId="2508"/>
    <cellStyle name="常规 47 2 3" xfId="134"/>
    <cellStyle name="常规 47 2 3 2" xfId="232"/>
    <cellStyle name="常规 47 2 3 3" xfId="2511"/>
    <cellStyle name="常规 47 2 4" xfId="142"/>
    <cellStyle name="常规 47 2 5" xfId="29"/>
    <cellStyle name="常规 47 3" xfId="1346"/>
    <cellStyle name="常规 47 3 2" xfId="450"/>
    <cellStyle name="常规 47 3 3" xfId="1351"/>
    <cellStyle name="常规 47 4" xfId="1356"/>
    <cellStyle name="常规 47 5" xfId="9"/>
    <cellStyle name="常规 48" xfId="2514"/>
    <cellStyle name="常规 48 10" xfId="215"/>
    <cellStyle name="常规 48 10 2" xfId="329"/>
    <cellStyle name="常规 48 10 3" xfId="2517"/>
    <cellStyle name="常规 48 11" xfId="2518"/>
    <cellStyle name="常规 48 11 2" xfId="2519"/>
    <cellStyle name="常规 48 11 3" xfId="2520"/>
    <cellStyle name="常规 48 12" xfId="2521"/>
    <cellStyle name="常规 48 12 2" xfId="2523"/>
    <cellStyle name="常规 48 12 3" xfId="2525"/>
    <cellStyle name="常规 48 13" xfId="2526"/>
    <cellStyle name="常规 48 13 2" xfId="2528"/>
    <cellStyle name="常规 48 13 3" xfId="2529"/>
    <cellStyle name="常规 48 14" xfId="2530"/>
    <cellStyle name="常规 48 14 2" xfId="2531"/>
    <cellStyle name="常规 48 14 3" xfId="2532"/>
    <cellStyle name="常规 48 15" xfId="2533"/>
    <cellStyle name="常规 48 15 2" xfId="2254"/>
    <cellStyle name="常规 48 15 3" xfId="2535"/>
    <cellStyle name="常规 48 16" xfId="2537"/>
    <cellStyle name="常规 48 16 2" xfId="2539"/>
    <cellStyle name="常规 48 16 3" xfId="2541"/>
    <cellStyle name="常规 48 17" xfId="2543"/>
    <cellStyle name="常规 48 17 2" xfId="2545"/>
    <cellStyle name="常规 48 17 3" xfId="2547"/>
    <cellStyle name="常规 48 18" xfId="2549"/>
    <cellStyle name="常规 48 18 2" xfId="2551"/>
    <cellStyle name="常规 48 18 3" xfId="2554"/>
    <cellStyle name="常规 48 19" xfId="2557"/>
    <cellStyle name="常规 48 19 2" xfId="2559"/>
    <cellStyle name="常规 48 19 3" xfId="2560"/>
    <cellStyle name="常规 48 2" xfId="2235"/>
    <cellStyle name="常规 48 2 2" xfId="2561"/>
    <cellStyle name="常规 48 2 2 2" xfId="2563"/>
    <cellStyle name="常规 48 2 2 3" xfId="2565"/>
    <cellStyle name="常规 48 2 3" xfId="2567"/>
    <cellStyle name="常规 48 2 3 2" xfId="2571"/>
    <cellStyle name="常规 48 2 3 3" xfId="205"/>
    <cellStyle name="常规 48 2 4" xfId="2573"/>
    <cellStyle name="常规 48 2 5" xfId="2576"/>
    <cellStyle name="常规 48 20" xfId="2534"/>
    <cellStyle name="常规 48 20 2" xfId="2255"/>
    <cellStyle name="常规 48 20 3" xfId="2536"/>
    <cellStyle name="常规 48 21" xfId="2538"/>
    <cellStyle name="常规 48 21 2" xfId="2540"/>
    <cellStyle name="常规 48 21 3" xfId="2542"/>
    <cellStyle name="常规 48 22" xfId="2544"/>
    <cellStyle name="常规 48 22 2" xfId="2546"/>
    <cellStyle name="常规 48 22 3" xfId="2548"/>
    <cellStyle name="常规 48 23" xfId="2550"/>
    <cellStyle name="常规 48 23 2" xfId="2552"/>
    <cellStyle name="常规 48 23 3" xfId="2555"/>
    <cellStyle name="常规 48 24" xfId="2558"/>
    <cellStyle name="常规 48 25" xfId="2580"/>
    <cellStyle name="常规 48 3" xfId="2581"/>
    <cellStyle name="常规 48 3 2" xfId="2585"/>
    <cellStyle name="常规 48 3 2 2" xfId="2587"/>
    <cellStyle name="常规 48 3 2 3" xfId="2051"/>
    <cellStyle name="常规 48 3 3" xfId="2588"/>
    <cellStyle name="常规 48 3 4" xfId="2590"/>
    <cellStyle name="常规 48 4" xfId="2591"/>
    <cellStyle name="常规 48 4 2" xfId="2595"/>
    <cellStyle name="常规 48 4 2 2" xfId="2596"/>
    <cellStyle name="常规 48 4 2 3" xfId="2597"/>
    <cellStyle name="常规 48 4 3" xfId="2598"/>
    <cellStyle name="常规 48 4 4" xfId="2599"/>
    <cellStyle name="常规 48 5" xfId="2600"/>
    <cellStyle name="常规 48 5 2" xfId="2107"/>
    <cellStyle name="常规 48 5 2 2" xfId="2290"/>
    <cellStyle name="常规 48 5 2 3" xfId="2293"/>
    <cellStyle name="常规 48 5 3" xfId="1543"/>
    <cellStyle name="常规 48 5 4" xfId="2299"/>
    <cellStyle name="常规 48 6" xfId="2602"/>
    <cellStyle name="常规 48 6 2" xfId="2604"/>
    <cellStyle name="常规 48 6 2 2" xfId="2605"/>
    <cellStyle name="常规 48 6 2 3" xfId="2606"/>
    <cellStyle name="常规 48 6 3" xfId="2607"/>
    <cellStyle name="常规 48 6 4" xfId="2608"/>
    <cellStyle name="常规 48 7" xfId="2609"/>
    <cellStyle name="常规 48 7 2" xfId="2610"/>
    <cellStyle name="常规 48 7 3" xfId="2611"/>
    <cellStyle name="常规 48 8" xfId="2612"/>
    <cellStyle name="常规 48 8 2" xfId="459"/>
    <cellStyle name="常规 48 8 3" xfId="918"/>
    <cellStyle name="常规 48 9" xfId="2613"/>
    <cellStyle name="常规 48 9 2" xfId="2614"/>
    <cellStyle name="常规 48 9 3" xfId="2615"/>
    <cellStyle name="常规 49" xfId="2616"/>
    <cellStyle name="常规 49 10" xfId="2618"/>
    <cellStyle name="常规 49 10 2" xfId="135"/>
    <cellStyle name="常规 49 10 3" xfId="143"/>
    <cellStyle name="常规 49 11" xfId="666"/>
    <cellStyle name="常规 49 11 2" xfId="669"/>
    <cellStyle name="常规 49 11 3" xfId="672"/>
    <cellStyle name="常规 49 12" xfId="678"/>
    <cellStyle name="常规 49 12 2" xfId="682"/>
    <cellStyle name="常规 49 12 3" xfId="689"/>
    <cellStyle name="常规 49 13" xfId="694"/>
    <cellStyle name="常规 49 13 2" xfId="2619"/>
    <cellStyle name="常规 49 13 3" xfId="2620"/>
    <cellStyle name="常规 49 14" xfId="700"/>
    <cellStyle name="常规 49 14 2" xfId="2621"/>
    <cellStyle name="常规 49 14 3" xfId="2622"/>
    <cellStyle name="常规 49 15" xfId="2623"/>
    <cellStyle name="常规 49 15 2" xfId="2625"/>
    <cellStyle name="常规 49 15 3" xfId="2627"/>
    <cellStyle name="常规 49 16" xfId="1508"/>
    <cellStyle name="常规 49 16 2" xfId="2629"/>
    <cellStyle name="常规 49 16 3" xfId="298"/>
    <cellStyle name="常规 49 17" xfId="1511"/>
    <cellStyle name="常规 49 17 2" xfId="2631"/>
    <cellStyle name="常规 49 17 3" xfId="21"/>
    <cellStyle name="常规 49 18" xfId="2633"/>
    <cellStyle name="常规 49 18 2" xfId="2635"/>
    <cellStyle name="常规 49 18 3" xfId="353"/>
    <cellStyle name="常规 49 19" xfId="66"/>
    <cellStyle name="常规 49 19 2" xfId="2637"/>
    <cellStyle name="常规 49 19 3" xfId="377"/>
    <cellStyle name="常规 49 2" xfId="70"/>
    <cellStyle name="常规 49 2 2" xfId="1038"/>
    <cellStyle name="常规 49 2 2 2" xfId="2330"/>
    <cellStyle name="常规 49 2 2 3" xfId="2639"/>
    <cellStyle name="常规 49 2 3" xfId="380"/>
    <cellStyle name="常规 49 2 3 2" xfId="2641"/>
    <cellStyle name="常规 49 2 3 3" xfId="2643"/>
    <cellStyle name="常规 49 2 4" xfId="2645"/>
    <cellStyle name="常规 49 2 5" xfId="2648"/>
    <cellStyle name="常规 49 20" xfId="2624"/>
    <cellStyle name="常规 49 20 2" xfId="2626"/>
    <cellStyle name="常规 49 20 3" xfId="2628"/>
    <cellStyle name="常规 49 21" xfId="1507"/>
    <cellStyle name="常规 49 21 2" xfId="2630"/>
    <cellStyle name="常规 49 21 3" xfId="297"/>
    <cellStyle name="常规 49 22" xfId="1510"/>
    <cellStyle name="常规 49 22 2" xfId="2632"/>
    <cellStyle name="常规 49 22 3" xfId="20"/>
    <cellStyle name="常规 49 23" xfId="2634"/>
    <cellStyle name="常规 49 23 2" xfId="2636"/>
    <cellStyle name="常规 49 23 3" xfId="352"/>
    <cellStyle name="常规 49 24" xfId="65"/>
    <cellStyle name="常规 49 25" xfId="2651"/>
    <cellStyle name="常规 49 3" xfId="1043"/>
    <cellStyle name="常规 49 3 2" xfId="2652"/>
    <cellStyle name="常规 49 3 2 2" xfId="2354"/>
    <cellStyle name="常规 49 3 2 3" xfId="2655"/>
    <cellStyle name="常规 49 3 3" xfId="2656"/>
    <cellStyle name="常规 49 3 4" xfId="2658"/>
    <cellStyle name="常规 49 4" xfId="1047"/>
    <cellStyle name="常规 49 4 2" xfId="999"/>
    <cellStyle name="常规 49 4 2 2" xfId="2369"/>
    <cellStyle name="常规 49 4 2 3" xfId="2659"/>
    <cellStyle name="常规 49 4 3" xfId="413"/>
    <cellStyle name="常规 49 4 4" xfId="2660"/>
    <cellStyle name="常规 49 5" xfId="2661"/>
    <cellStyle name="常规 49 5 2" xfId="2663"/>
    <cellStyle name="常规 49 5 2 2" xfId="2402"/>
    <cellStyle name="常规 49 5 2 3" xfId="2664"/>
    <cellStyle name="常规 49 5 3" xfId="2665"/>
    <cellStyle name="常规 49 5 4" xfId="2666"/>
    <cellStyle name="常规 49 6" xfId="2667"/>
    <cellStyle name="常规 49 6 2" xfId="2668"/>
    <cellStyle name="常规 49 6 2 2" xfId="2438"/>
    <cellStyle name="常规 49 6 2 3" xfId="2669"/>
    <cellStyle name="常规 49 6 3" xfId="2671"/>
    <cellStyle name="常规 49 6 4" xfId="2672"/>
    <cellStyle name="常规 49 7" xfId="2674"/>
    <cellStyle name="常规 49 7 2" xfId="2675"/>
    <cellStyle name="常规 49 7 3" xfId="2677"/>
    <cellStyle name="常规 49 8" xfId="2678"/>
    <cellStyle name="常规 49 8 2" xfId="939"/>
    <cellStyle name="常规 49 8 3" xfId="922"/>
    <cellStyle name="常规 49 9" xfId="2679"/>
    <cellStyle name="常规 49 9 2" xfId="1872"/>
    <cellStyle name="常规 49 9 3" xfId="945"/>
    <cellStyle name="常规 5" xfId="2681"/>
    <cellStyle name="常规 5 2" xfId="2683"/>
    <cellStyle name="常规 5 2 2" xfId="2685"/>
    <cellStyle name="常规 5 2 2 2" xfId="2686"/>
    <cellStyle name="常规 5 2 2 2 2" xfId="288"/>
    <cellStyle name="常规 5 2 2 2 3" xfId="337"/>
    <cellStyle name="常规 5 2 2 3" xfId="2687"/>
    <cellStyle name="常规 5 2 2 3 2" xfId="1189"/>
    <cellStyle name="常规 5 2 2 3 3" xfId="1210"/>
    <cellStyle name="常规 5 2 2 4" xfId="1525"/>
    <cellStyle name="常规 5 2 2 5" xfId="1527"/>
    <cellStyle name="常规 5 2 3" xfId="2688"/>
    <cellStyle name="常规 5 2 3 2" xfId="2689"/>
    <cellStyle name="常规 5 2 3 3" xfId="2690"/>
    <cellStyle name="常规 5 2 4" xfId="2691"/>
    <cellStyle name="常规 5 2 4 2" xfId="2692"/>
    <cellStyle name="常规 5 2 4 3" xfId="2693"/>
    <cellStyle name="常规 5 2 5" xfId="2694"/>
    <cellStyle name="常规 5 3" xfId="2695"/>
    <cellStyle name="常规 5 3 2" xfId="2697"/>
    <cellStyle name="常规 5 3 2 2" xfId="2699"/>
    <cellStyle name="常规 5 3 2 3" xfId="2700"/>
    <cellStyle name="常规 5 3 3" xfId="2701"/>
    <cellStyle name="常规 5 3 3 2" xfId="2704"/>
    <cellStyle name="常规 5 3 3 3" xfId="2706"/>
    <cellStyle name="常规 5 3 4" xfId="2707"/>
    <cellStyle name="常规 5 3 5" xfId="2708"/>
    <cellStyle name="常规 5 4" xfId="1943"/>
    <cellStyle name="常规 5 4 2" xfId="2709"/>
    <cellStyle name="常规 5 4 3" xfId="2712"/>
    <cellStyle name="常规 5 5" xfId="1949"/>
    <cellStyle name="常规 5_纯水" xfId="2714"/>
    <cellStyle name="常规 50" xfId="2473"/>
    <cellStyle name="常规 50 10" xfId="2715"/>
    <cellStyle name="常规 50 10 2" xfId="2716"/>
    <cellStyle name="常规 50 10 3" xfId="2717"/>
    <cellStyle name="常规 50 11" xfId="2718"/>
    <cellStyle name="常规 50 11 2" xfId="2720"/>
    <cellStyle name="常规 50 11 3" xfId="429"/>
    <cellStyle name="常规 50 12" xfId="2722"/>
    <cellStyle name="常规 50 12 2" xfId="2724"/>
    <cellStyle name="常规 50 12 3" xfId="2726"/>
    <cellStyle name="常规 50 13" xfId="2728"/>
    <cellStyle name="常规 50 13 2" xfId="2730"/>
    <cellStyle name="常规 50 13 3" xfId="2733"/>
    <cellStyle name="常规 50 14" xfId="2734"/>
    <cellStyle name="常规 50 14 2" xfId="2736"/>
    <cellStyle name="常规 50 14 3" xfId="2737"/>
    <cellStyle name="常规 50 15" xfId="2738"/>
    <cellStyle name="常规 50 15 2" xfId="2740"/>
    <cellStyle name="常规 50 15 3" xfId="2742"/>
    <cellStyle name="常规 50 16" xfId="2744"/>
    <cellStyle name="常规 50 16 2" xfId="2746"/>
    <cellStyle name="常规 50 16 3" xfId="2748"/>
    <cellStyle name="常规 50 17" xfId="2750"/>
    <cellStyle name="常规 50 17 2" xfId="2752"/>
    <cellStyle name="常规 50 17 3" xfId="2754"/>
    <cellStyle name="常规 50 18" xfId="2756"/>
    <cellStyle name="常规 50 18 2" xfId="2758"/>
    <cellStyle name="常规 50 18 3" xfId="2762"/>
    <cellStyle name="常规 50 19" xfId="1226"/>
    <cellStyle name="常规 50 19 2" xfId="2117"/>
    <cellStyle name="常规 50 19 3" xfId="2119"/>
    <cellStyle name="常规 50 2" xfId="2475"/>
    <cellStyle name="常规 50 2 2" xfId="1487"/>
    <cellStyle name="常规 50 2 2 2" xfId="1458"/>
    <cellStyle name="常规 50 2 2 3" xfId="2220"/>
    <cellStyle name="常规 50 2 3" xfId="2478"/>
    <cellStyle name="常规 50 2 3 2" xfId="1466"/>
    <cellStyle name="常规 50 2 3 3" xfId="2480"/>
    <cellStyle name="常规 50 2 4" xfId="2482"/>
    <cellStyle name="常规 50 2 5" xfId="2484"/>
    <cellStyle name="常规 50 20" xfId="2739"/>
    <cellStyle name="常规 50 20 2" xfId="2741"/>
    <cellStyle name="常规 50 20 3" xfId="2743"/>
    <cellStyle name="常规 50 21" xfId="2745"/>
    <cellStyle name="常规 50 21 2" xfId="2747"/>
    <cellStyle name="常规 50 21 3" xfId="2749"/>
    <cellStyle name="常规 50 22" xfId="2751"/>
    <cellStyle name="常规 50 22 2" xfId="2753"/>
    <cellStyle name="常规 50 22 3" xfId="2755"/>
    <cellStyle name="常规 50 23" xfId="2757"/>
    <cellStyle name="常规 50 23 2" xfId="2759"/>
    <cellStyle name="常规 50 23 3" xfId="2763"/>
    <cellStyle name="常规 50 24" xfId="1225"/>
    <cellStyle name="常规 50 25" xfId="1228"/>
    <cellStyle name="常规 50 3" xfId="2486"/>
    <cellStyle name="常规 50 3 2" xfId="200"/>
    <cellStyle name="常规 50 3 2 2" xfId="2223"/>
    <cellStyle name="常规 50 3 2 3" xfId="2764"/>
    <cellStyle name="常规 50 3 3" xfId="2488"/>
    <cellStyle name="常规 50 3 4" xfId="2765"/>
    <cellStyle name="常规 50 4" xfId="2490"/>
    <cellStyle name="常规 50 4 2" xfId="2766"/>
    <cellStyle name="常规 50 4 2 2" xfId="2043"/>
    <cellStyle name="常规 50 4 2 3" xfId="2767"/>
    <cellStyle name="常规 50 4 3" xfId="2768"/>
    <cellStyle name="常规 50 4 4" xfId="2769"/>
    <cellStyle name="常规 50 5" xfId="2278"/>
    <cellStyle name="常规 50 5 2" xfId="2770"/>
    <cellStyle name="常规 50 5 2 2" xfId="673"/>
    <cellStyle name="常规 50 5 2 3" xfId="2771"/>
    <cellStyle name="常规 50 5 3" xfId="2772"/>
    <cellStyle name="常规 50 5 4" xfId="2773"/>
    <cellStyle name="常规 50 6" xfId="2774"/>
    <cellStyle name="常规 50 6 2" xfId="2776"/>
    <cellStyle name="常规 50 6 2 2" xfId="1621"/>
    <cellStyle name="常规 50 6 2 3" xfId="2777"/>
    <cellStyle name="常规 50 6 3" xfId="2778"/>
    <cellStyle name="常规 50 6 4" xfId="2779"/>
    <cellStyle name="常规 50 7" xfId="2780"/>
    <cellStyle name="常规 50 7 2" xfId="2782"/>
    <cellStyle name="常规 50 7 3" xfId="2783"/>
    <cellStyle name="常规 50 8" xfId="2784"/>
    <cellStyle name="常规 50 8 2" xfId="2785"/>
    <cellStyle name="常规 50 8 3" xfId="2786"/>
    <cellStyle name="常规 50 9" xfId="79"/>
    <cellStyle name="常规 50 9 2" xfId="2788"/>
    <cellStyle name="常规 50 9 3" xfId="2790"/>
    <cellStyle name="常规 51" xfId="2492"/>
    <cellStyle name="常规 51 2" xfId="2494"/>
    <cellStyle name="常规 51 2 2" xfId="1078"/>
    <cellStyle name="常规 51 2 2 2" xfId="1749"/>
    <cellStyle name="常规 51 2 2 3" xfId="1770"/>
    <cellStyle name="常规 51 2 3" xfId="1854"/>
    <cellStyle name="常规 51 2 3 2" xfId="728"/>
    <cellStyle name="常规 51 2 3 3" xfId="735"/>
    <cellStyle name="常规 51 2 4" xfId="1877"/>
    <cellStyle name="常规 51 2 5" xfId="942"/>
    <cellStyle name="常规 51 3" xfId="2496"/>
    <cellStyle name="常规 51 3 2" xfId="2498"/>
    <cellStyle name="常规 51 3 3" xfId="2023"/>
    <cellStyle name="常规 51 4" xfId="2500"/>
    <cellStyle name="常规 51 5" xfId="2502"/>
    <cellStyle name="常规 52" xfId="2504"/>
    <cellStyle name="常规 52 2" xfId="1339"/>
    <cellStyle name="常规 52 2 2" xfId="216"/>
    <cellStyle name="常规 52 2 2 2" xfId="2507"/>
    <cellStyle name="常规 52 2 2 3" xfId="2509"/>
    <cellStyle name="常规 52 2 3" xfId="132"/>
    <cellStyle name="常规 52 2 3 2" xfId="229"/>
    <cellStyle name="常规 52 2 3 3" xfId="2512"/>
    <cellStyle name="常规 52 2 4" xfId="141"/>
    <cellStyle name="常规 52 2 5" xfId="26"/>
    <cellStyle name="常规 52 3" xfId="1344"/>
    <cellStyle name="常规 52 3 2" xfId="448"/>
    <cellStyle name="常规 52 3 3" xfId="1349"/>
    <cellStyle name="常规 52 4" xfId="1354"/>
    <cellStyle name="常规 52 5" xfId="11"/>
    <cellStyle name="常规 53" xfId="2515"/>
    <cellStyle name="常规 53 2" xfId="2236"/>
    <cellStyle name="常规 53 2 2" xfId="2562"/>
    <cellStyle name="常规 53 2 2 2" xfId="2564"/>
    <cellStyle name="常规 53 2 2 3" xfId="2566"/>
    <cellStyle name="常规 53 2 3" xfId="2568"/>
    <cellStyle name="常规 53 2 3 2" xfId="2572"/>
    <cellStyle name="常规 53 2 3 3" xfId="204"/>
    <cellStyle name="常规 53 2 4" xfId="2574"/>
    <cellStyle name="常规 53 2 5" xfId="2577"/>
    <cellStyle name="常规 53 3" xfId="2582"/>
    <cellStyle name="常规 53 3 2" xfId="2586"/>
    <cellStyle name="常规 53 3 3" xfId="2589"/>
    <cellStyle name="常规 53 4" xfId="2592"/>
    <cellStyle name="常规 53 5" xfId="2601"/>
    <cellStyle name="常规 54" xfId="2617"/>
    <cellStyle name="常规 54 2" xfId="69"/>
    <cellStyle name="常规 54 2 2" xfId="1037"/>
    <cellStyle name="常规 54 2 2 2" xfId="2331"/>
    <cellStyle name="常规 54 2 2 3" xfId="2640"/>
    <cellStyle name="常规 54 2 3" xfId="379"/>
    <cellStyle name="常规 54 2 3 2" xfId="2642"/>
    <cellStyle name="常规 54 2 3 3" xfId="2644"/>
    <cellStyle name="常规 54 2 4" xfId="2646"/>
    <cellStyle name="常规 54 2 5" xfId="2649"/>
    <cellStyle name="常规 54 3" xfId="1042"/>
    <cellStyle name="常规 54 3 2" xfId="2653"/>
    <cellStyle name="常规 54 3 3" xfId="2657"/>
    <cellStyle name="常规 54 4" xfId="1046"/>
    <cellStyle name="常规 54 5" xfId="2662"/>
    <cellStyle name="常规 55" xfId="2792"/>
    <cellStyle name="常规 55 2" xfId="2794"/>
    <cellStyle name="常规 55 2 2" xfId="2797"/>
    <cellStyle name="常规 55 2 2 2" xfId="2799"/>
    <cellStyle name="常规 55 2 2 3" xfId="2803"/>
    <cellStyle name="常规 55 2 3" xfId="2806"/>
    <cellStyle name="常规 55 2 3 2" xfId="2808"/>
    <cellStyle name="常规 55 2 3 3" xfId="1592"/>
    <cellStyle name="常规 55 2 4" xfId="2810"/>
    <cellStyle name="常规 55 2 5" xfId="2813"/>
    <cellStyle name="常规 55 3" xfId="2816"/>
    <cellStyle name="常规 55 3 2" xfId="2818"/>
    <cellStyle name="常规 55 3 3" xfId="2820"/>
    <cellStyle name="常规 55 4" xfId="2822"/>
    <cellStyle name="常规 55 5" xfId="2284"/>
    <cellStyle name="常规 56" xfId="2824"/>
    <cellStyle name="常规 56 2" xfId="2826"/>
    <cellStyle name="常规 56 2 2" xfId="2828"/>
    <cellStyle name="常规 56 2 2 2" xfId="2830"/>
    <cellStyle name="常规 56 2 2 3" xfId="2832"/>
    <cellStyle name="常规 56 2 3" xfId="2834"/>
    <cellStyle name="常规 56 2 3 2" xfId="2836"/>
    <cellStyle name="常规 56 2 3 3" xfId="2838"/>
    <cellStyle name="常规 56 2 4" xfId="2840"/>
    <cellStyle name="常规 56 2 5" xfId="2843"/>
    <cellStyle name="常规 56 3" xfId="2846"/>
    <cellStyle name="常规 56 3 2" xfId="2848"/>
    <cellStyle name="常规 56 3 3" xfId="2850"/>
    <cellStyle name="常规 56 4" xfId="2852"/>
    <cellStyle name="常规 56 5" xfId="2854"/>
    <cellStyle name="常规 57" xfId="1158"/>
    <cellStyle name="常规 57 2" xfId="2856"/>
    <cellStyle name="常规 57 2 2" xfId="2858"/>
    <cellStyle name="常规 57 2 2 2" xfId="2860"/>
    <cellStyle name="常规 57 2 2 3" xfId="2862"/>
    <cellStyle name="常规 57 2 3" xfId="2865"/>
    <cellStyle name="常规 57 2 3 2" xfId="2867"/>
    <cellStyle name="常规 57 2 3 3" xfId="2869"/>
    <cellStyle name="常规 57 2 4" xfId="2871"/>
    <cellStyle name="常规 57 2 5" xfId="2874"/>
    <cellStyle name="常规 57 3" xfId="2878"/>
    <cellStyle name="常规 57 3 2" xfId="2880"/>
    <cellStyle name="常规 57 3 3" xfId="2882"/>
    <cellStyle name="常规 57 4" xfId="2884"/>
    <cellStyle name="常规 57 5" xfId="2886"/>
    <cellStyle name="常规 58" xfId="592"/>
    <cellStyle name="常规 58 2" xfId="2238"/>
    <cellStyle name="常规 58 2 2" xfId="1571"/>
    <cellStyle name="常规 58 2 2 2" xfId="2888"/>
    <cellStyle name="常规 58 2 2 3" xfId="2891"/>
    <cellStyle name="常规 58 2 3" xfId="2894"/>
    <cellStyle name="常规 58 2 3 2" xfId="2896"/>
    <cellStyle name="常规 58 2 3 3" xfId="2899"/>
    <cellStyle name="常规 58 2 4" xfId="2902"/>
    <cellStyle name="常规 58 2 5" xfId="2904"/>
    <cellStyle name="常规 58 3" xfId="2906"/>
    <cellStyle name="常规 58 3 2" xfId="1585"/>
    <cellStyle name="常规 58 3 3" xfId="2908"/>
    <cellStyle name="常规 58 4" xfId="2910"/>
    <cellStyle name="常规 58 5" xfId="866"/>
    <cellStyle name="常规 59" xfId="2912"/>
    <cellStyle name="常规 59 2" xfId="2914"/>
    <cellStyle name="常规 59 2 2" xfId="1343"/>
    <cellStyle name="常规 59 2 2 2" xfId="447"/>
    <cellStyle name="常规 59 2 2 3" xfId="1348"/>
    <cellStyle name="常规 59 2 3" xfId="1353"/>
    <cellStyle name="常规 59 2 3 2" xfId="1359"/>
    <cellStyle name="常规 59 2 3 3" xfId="1362"/>
    <cellStyle name="常规 59 2 4" xfId="12"/>
    <cellStyle name="常规 59 2 5" xfId="2916"/>
    <cellStyle name="常规 59 3" xfId="2918"/>
    <cellStyle name="常规 59 3 2" xfId="2583"/>
    <cellStyle name="常规 59 3 3" xfId="2593"/>
    <cellStyle name="常规 59 4" xfId="2920"/>
    <cellStyle name="常规 59 5" xfId="877"/>
    <cellStyle name="常规 6" xfId="2923"/>
    <cellStyle name="常规 6 2" xfId="2924"/>
    <cellStyle name="常规 6 2 2" xfId="2925"/>
    <cellStyle name="常规 6 2 2 2" xfId="2926"/>
    <cellStyle name="常规 6 2 2 3" xfId="1579"/>
    <cellStyle name="常规 6 2 3" xfId="115"/>
    <cellStyle name="常规 6 2 3 2" xfId="1032"/>
    <cellStyle name="常规 6 2 3 3" xfId="129"/>
    <cellStyle name="常规 6 2 4" xfId="2927"/>
    <cellStyle name="常规 6 2 5" xfId="2928"/>
    <cellStyle name="常规 6 3" xfId="2929"/>
    <cellStyle name="常规 6 3 2" xfId="2930"/>
    <cellStyle name="常规 6 3 3" xfId="424"/>
    <cellStyle name="常规 6 4" xfId="1960"/>
    <cellStyle name="常规 6 4 2" xfId="2931"/>
    <cellStyle name="常规 6 4 3" xfId="2933"/>
    <cellStyle name="常规 6 5" xfId="58"/>
    <cellStyle name="常规 6 5 2" xfId="2935"/>
    <cellStyle name="常规 6 5 3" xfId="2938"/>
    <cellStyle name="常规 6 6" xfId="806"/>
    <cellStyle name="常规 6_纯水" xfId="2939"/>
    <cellStyle name="常规 60" xfId="2793"/>
    <cellStyle name="常规 60 2" xfId="2795"/>
    <cellStyle name="常规 60 2 2" xfId="2798"/>
    <cellStyle name="常规 60 2 2 2" xfId="2800"/>
    <cellStyle name="常规 60 2 2 3" xfId="2804"/>
    <cellStyle name="常规 60 2 3" xfId="2807"/>
    <cellStyle name="常规 60 2 3 2" xfId="2809"/>
    <cellStyle name="常规 60 2 3 3" xfId="1591"/>
    <cellStyle name="常规 60 2 4" xfId="2811"/>
    <cellStyle name="常规 60 2 5" xfId="2814"/>
    <cellStyle name="常规 60 3" xfId="2817"/>
    <cellStyle name="常规 60 3 2" xfId="2819"/>
    <cellStyle name="常规 60 3 3" xfId="2821"/>
    <cellStyle name="常规 60 4" xfId="2823"/>
    <cellStyle name="常规 60 5" xfId="2285"/>
    <cellStyle name="常规 61" xfId="2825"/>
    <cellStyle name="常规 61 2" xfId="2827"/>
    <cellStyle name="常规 61 2 2" xfId="2829"/>
    <cellStyle name="常规 61 2 2 2" xfId="2831"/>
    <cellStyle name="常规 61 2 2 3" xfId="2833"/>
    <cellStyle name="常规 61 2 3" xfId="2835"/>
    <cellStyle name="常规 61 2 3 2" xfId="2837"/>
    <cellStyle name="常规 61 2 3 3" xfId="2839"/>
    <cellStyle name="常规 61 2 4" xfId="2841"/>
    <cellStyle name="常规 61 2 5" xfId="2844"/>
    <cellStyle name="常规 61 3" xfId="2847"/>
    <cellStyle name="常规 61 3 2" xfId="2849"/>
    <cellStyle name="常规 61 3 3" xfId="2851"/>
    <cellStyle name="常规 61 4" xfId="2853"/>
    <cellStyle name="常规 61 5" xfId="2855"/>
    <cellStyle name="常规 62" xfId="1157"/>
    <cellStyle name="常规 62 2" xfId="2857"/>
    <cellStyle name="常规 62 2 2" xfId="2859"/>
    <cellStyle name="常规 62 2 2 2" xfId="2861"/>
    <cellStyle name="常规 62 2 2 3" xfId="2863"/>
    <cellStyle name="常规 62 2 3" xfId="2866"/>
    <cellStyle name="常规 62 2 3 2" xfId="2868"/>
    <cellStyle name="常规 62 2 3 3" xfId="2870"/>
    <cellStyle name="常规 62 2 4" xfId="2872"/>
    <cellStyle name="常规 62 2 5" xfId="2875"/>
    <cellStyle name="常规 62 3" xfId="2879"/>
    <cellStyle name="常规 62 3 2" xfId="2881"/>
    <cellStyle name="常规 62 3 3" xfId="2883"/>
    <cellStyle name="常规 62 4" xfId="2885"/>
    <cellStyle name="常规 62 5" xfId="2887"/>
    <cellStyle name="常规 63" xfId="593"/>
    <cellStyle name="常规 63 2" xfId="2239"/>
    <cellStyle name="常规 63 2 2" xfId="1570"/>
    <cellStyle name="常规 63 2 2 2" xfId="2889"/>
    <cellStyle name="常规 63 2 2 3" xfId="2892"/>
    <cellStyle name="常规 63 2 3" xfId="2895"/>
    <cellStyle name="常规 63 2 3 2" xfId="2897"/>
    <cellStyle name="常规 63 2 3 3" xfId="2900"/>
    <cellStyle name="常规 63 2 4" xfId="2903"/>
    <cellStyle name="常规 63 2 5" xfId="2905"/>
    <cellStyle name="常规 63 3" xfId="2907"/>
    <cellStyle name="常规 63 3 2" xfId="1584"/>
    <cellStyle name="常规 63 3 3" xfId="2909"/>
    <cellStyle name="常规 63 4" xfId="2911"/>
    <cellStyle name="常规 63 5" xfId="867"/>
    <cellStyle name="常规 64" xfId="2913"/>
    <cellStyle name="常规 64 2" xfId="2915"/>
    <cellStyle name="常规 64 2 2" xfId="1342"/>
    <cellStyle name="常规 64 2 2 2" xfId="446"/>
    <cellStyle name="常规 64 2 2 3" xfId="1347"/>
    <cellStyle name="常规 64 2 3" xfId="1352"/>
    <cellStyle name="常规 64 2 3 2" xfId="1358"/>
    <cellStyle name="常规 64 2 3 3" xfId="1361"/>
    <cellStyle name="常规 64 2 4" xfId="13"/>
    <cellStyle name="常规 64 2 5" xfId="2917"/>
    <cellStyle name="常规 64 3" xfId="2919"/>
    <cellStyle name="常规 64 3 2" xfId="2584"/>
    <cellStyle name="常规 64 3 3" xfId="2594"/>
    <cellStyle name="常规 64 4" xfId="2921"/>
    <cellStyle name="常规 64 5" xfId="878"/>
    <cellStyle name="常规 65" xfId="2940"/>
    <cellStyle name="常规 65 2" xfId="2942"/>
    <cellStyle name="常规 65 2 2" xfId="1214"/>
    <cellStyle name="常规 65 2 2 2" xfId="1216"/>
    <cellStyle name="常规 65 2 2 3" xfId="1218"/>
    <cellStyle name="常规 65 2 3" xfId="820"/>
    <cellStyle name="常规 65 2 3 2" xfId="828"/>
    <cellStyle name="常规 65 2 3 3" xfId="837"/>
    <cellStyle name="常规 65 2 4" xfId="1221"/>
    <cellStyle name="常规 65 2 5" xfId="754"/>
    <cellStyle name="常规 65 3" xfId="2945"/>
    <cellStyle name="常规 65 3 2" xfId="2947"/>
    <cellStyle name="常规 65 3 3" xfId="2949"/>
    <cellStyle name="常规 65 4" xfId="486"/>
    <cellStyle name="常规 65 5" xfId="490"/>
    <cellStyle name="常规 66" xfId="2952"/>
    <cellStyle name="常规 66 2" xfId="2955"/>
    <cellStyle name="常规 66 2 2" xfId="2957"/>
    <cellStyle name="常规 66 2 2 2" xfId="2959"/>
    <cellStyle name="常规 66 2 2 3" xfId="2145"/>
    <cellStyle name="常规 66 2 3" xfId="501"/>
    <cellStyle name="常规 66 2 3 2" xfId="2960"/>
    <cellStyle name="常规 66 2 3 3" xfId="2961"/>
    <cellStyle name="常规 66 2 4" xfId="2962"/>
    <cellStyle name="常规 66 2 5" xfId="2281"/>
    <cellStyle name="常规 66 3" xfId="2963"/>
    <cellStyle name="常规 66 3 2" xfId="2966"/>
    <cellStyle name="常规 66 3 3" xfId="2969"/>
    <cellStyle name="常规 66 4" xfId="498"/>
    <cellStyle name="常规 66 5" xfId="503"/>
    <cellStyle name="常规 67" xfId="2971"/>
    <cellStyle name="常规 67 2" xfId="2973"/>
    <cellStyle name="常规 67 2 2" xfId="2975"/>
    <cellStyle name="常规 67 2 2 2" xfId="2976"/>
    <cellStyle name="常规 67 2 2 3" xfId="2978"/>
    <cellStyle name="常规 67 2 3" xfId="1326"/>
    <cellStyle name="常规 67 2 3 2" xfId="2980"/>
    <cellStyle name="常规 67 2 3 3" xfId="977"/>
    <cellStyle name="常规 67 2 4" xfId="1329"/>
    <cellStyle name="常规 67 2 5" xfId="2982"/>
    <cellStyle name="常规 67 3" xfId="2983"/>
    <cellStyle name="常规 67 3 2" xfId="2985"/>
    <cellStyle name="常规 67 3 3" xfId="1802"/>
    <cellStyle name="常规 67 4" xfId="2986"/>
    <cellStyle name="常规 67 5" xfId="2987"/>
    <cellStyle name="常规 68" xfId="2988"/>
    <cellStyle name="常规 68 2" xfId="2991"/>
    <cellStyle name="常规 68 2 2" xfId="2993"/>
    <cellStyle name="常规 68 2 2 2" xfId="631"/>
    <cellStyle name="常规 68 2 2 3" xfId="2705"/>
    <cellStyle name="常规 68 2 3" xfId="2995"/>
    <cellStyle name="常规 68 2 3 2" xfId="2054"/>
    <cellStyle name="常规 68 2 3 3" xfId="2997"/>
    <cellStyle name="常规 68 2 4" xfId="2998"/>
    <cellStyle name="常规 68 2 5" xfId="2999"/>
    <cellStyle name="常规 68 3" xfId="3000"/>
    <cellStyle name="常规 68 3 2" xfId="3002"/>
    <cellStyle name="常规 68 3 3" xfId="3003"/>
    <cellStyle name="常规 68 4" xfId="3004"/>
    <cellStyle name="常规 68 5" xfId="3005"/>
    <cellStyle name="常规 69" xfId="3006"/>
    <cellStyle name="常规 69 2" xfId="3008"/>
    <cellStyle name="常规 69 2 2" xfId="2719"/>
    <cellStyle name="常规 69 2 2 2" xfId="2721"/>
    <cellStyle name="常规 69 2 2 3" xfId="428"/>
    <cellStyle name="常规 69 2 3" xfId="2723"/>
    <cellStyle name="常规 69 2 3 2" xfId="2725"/>
    <cellStyle name="常规 69 2 3 3" xfId="2727"/>
    <cellStyle name="常规 69 2 4" xfId="2729"/>
    <cellStyle name="常规 69 2 5" xfId="2735"/>
    <cellStyle name="常规 69 3" xfId="3009"/>
    <cellStyle name="常规 69 3 2" xfId="3010"/>
    <cellStyle name="常规 69 3 3" xfId="3011"/>
    <cellStyle name="常规 69 4" xfId="3012"/>
    <cellStyle name="常规 69 4 2" xfId="3014"/>
    <cellStyle name="常规 69 4 3" xfId="3015"/>
    <cellStyle name="常规 69 5" xfId="3016"/>
    <cellStyle name="常规 69 6" xfId="3017"/>
    <cellStyle name="常规 7" xfId="3018"/>
    <cellStyle name="常规 7 2" xfId="3019"/>
    <cellStyle name="常规 7 2 2" xfId="3020"/>
    <cellStyle name="常规 7 2 2 2" xfId="194"/>
    <cellStyle name="常规 7 2 2 3" xfId="1709"/>
    <cellStyle name="常规 7 2 3" xfId="2789"/>
    <cellStyle name="常规 7 2 3 2" xfId="1153"/>
    <cellStyle name="常规 7 2 3 3" xfId="3021"/>
    <cellStyle name="常规 7 2 4" xfId="2791"/>
    <cellStyle name="常规 7 2 5" xfId="3022"/>
    <cellStyle name="常规 7 3" xfId="3023"/>
    <cellStyle name="常规 7 3 2" xfId="3024"/>
    <cellStyle name="常规 7 3 3" xfId="3025"/>
    <cellStyle name="常规 7 4" xfId="2171"/>
    <cellStyle name="常规 7 4 2" xfId="3026"/>
    <cellStyle name="常规 7 4 3" xfId="212"/>
    <cellStyle name="常规 7 5" xfId="2175"/>
    <cellStyle name="常规 7 5 2" xfId="2009"/>
    <cellStyle name="常规 7 5 3" xfId="443"/>
    <cellStyle name="常规 7 6" xfId="981"/>
    <cellStyle name="常规 7 7" xfId="983"/>
    <cellStyle name="常规 70" xfId="2941"/>
    <cellStyle name="常规 70 2" xfId="2943"/>
    <cellStyle name="常规 70 2 2" xfId="1213"/>
    <cellStyle name="常规 70 2 3" xfId="821"/>
    <cellStyle name="常规 70 3" xfId="2946"/>
    <cellStyle name="常规 70 3 2" xfId="2948"/>
    <cellStyle name="常规 70 3 3" xfId="2950"/>
    <cellStyle name="常规 70 4" xfId="487"/>
    <cellStyle name="常规 70 4 2" xfId="3027"/>
    <cellStyle name="常规 70 4 2 2" xfId="157"/>
    <cellStyle name="常规 70 4 2 3" xfId="166"/>
    <cellStyle name="常规 70 4 3" xfId="3028"/>
    <cellStyle name="常规 70 4 3 2" xfId="3030"/>
    <cellStyle name="常规 70 4 4" xfId="3032"/>
    <cellStyle name="常规 70 4 5" xfId="3033"/>
    <cellStyle name="常规 70 5" xfId="491"/>
    <cellStyle name="常规 70 6" xfId="3034"/>
    <cellStyle name="常规 71" xfId="2953"/>
    <cellStyle name="常规 71 2" xfId="2956"/>
    <cellStyle name="常规 71 2 2" xfId="2958"/>
    <cellStyle name="常规 71 3" xfId="2964"/>
    <cellStyle name="常规 71 3 2" xfId="2967"/>
    <cellStyle name="常规 71 3 2 2" xfId="3035"/>
    <cellStyle name="常规 71 3 3" xfId="2970"/>
    <cellStyle name="常规 71 3 4" xfId="1256"/>
    <cellStyle name="常规 71 3 5" xfId="41"/>
    <cellStyle name="常规 71 4" xfId="499"/>
    <cellStyle name="常规 72" xfId="2972"/>
    <cellStyle name="常规 72 2" xfId="2974"/>
    <cellStyle name="常规 72 3" xfId="2984"/>
    <cellStyle name="常规 73" xfId="2989"/>
    <cellStyle name="常规 73 2" xfId="2992"/>
    <cellStyle name="常规 73 2 2" xfId="2994"/>
    <cellStyle name="常规 73 2 3" xfId="2996"/>
    <cellStyle name="常规 73 3" xfId="3001"/>
    <cellStyle name="常规 74" xfId="3007"/>
    <cellStyle name="常规 75" xfId="3036"/>
    <cellStyle name="常规 75 2" xfId="3038"/>
    <cellStyle name="常规 75 2 2" xfId="3040"/>
    <cellStyle name="常规 75 2 2 2" xfId="3041"/>
    <cellStyle name="常规 75 2 2 3" xfId="3042"/>
    <cellStyle name="常规 75 2 3" xfId="3043"/>
    <cellStyle name="常规 75 2 3 2" xfId="3044"/>
    <cellStyle name="常规 75 2 3 3" xfId="1143"/>
    <cellStyle name="常规 75 2 4" xfId="3045"/>
    <cellStyle name="常规 75 2 5" xfId="3046"/>
    <cellStyle name="常规 75 3" xfId="3047"/>
    <cellStyle name="常规 75 3 2" xfId="3048"/>
    <cellStyle name="常规 75 3 3" xfId="3049"/>
    <cellStyle name="常规 75 4" xfId="3050"/>
    <cellStyle name="常规 75 4 2" xfId="3051"/>
    <cellStyle name="常规 75 4 3" xfId="3052"/>
    <cellStyle name="常规 75 5" xfId="3053"/>
    <cellStyle name="常规 75 6" xfId="3054"/>
    <cellStyle name="常规 76" xfId="3055"/>
    <cellStyle name="常规 76 2" xfId="2578"/>
    <cellStyle name="常规 76 3" xfId="3057"/>
    <cellStyle name="常规 76 4" xfId="3058"/>
    <cellStyle name="常规 77" xfId="926"/>
    <cellStyle name="常规 78" xfId="848"/>
    <cellStyle name="常规 79" xfId="3059"/>
    <cellStyle name="常规 8" xfId="3061"/>
    <cellStyle name="常规 8 2" xfId="2510"/>
    <cellStyle name="常规 8 2 2" xfId="3062"/>
    <cellStyle name="常规 8 2 2 2" xfId="3063"/>
    <cellStyle name="常规 8 2 2 3" xfId="3064"/>
    <cellStyle name="常规 8 2 3" xfId="3065"/>
    <cellStyle name="常规 8 2 3 2" xfId="3066"/>
    <cellStyle name="常规 8 2 3 3" xfId="72"/>
    <cellStyle name="常规 8 2 4" xfId="3067"/>
    <cellStyle name="常规 8 2 5" xfId="3069"/>
    <cellStyle name="常规 8 3" xfId="3070"/>
    <cellStyle name="常规 8 3 2" xfId="3071"/>
    <cellStyle name="常规 8 3 3" xfId="3072"/>
    <cellStyle name="常规 8 4" xfId="2180"/>
    <cellStyle name="常规 8 4 2" xfId="3073"/>
    <cellStyle name="常规 8 4 3" xfId="3074"/>
    <cellStyle name="常规 8 5" xfId="2184"/>
    <cellStyle name="常规 8 5 2" xfId="3076"/>
    <cellStyle name="常规 8 5 3" xfId="3077"/>
    <cellStyle name="常规 8 6" xfId="2465"/>
    <cellStyle name="常规 8 7" xfId="2467"/>
    <cellStyle name="常规 80" xfId="3037"/>
    <cellStyle name="常规 81" xfId="3056"/>
    <cellStyle name="常规 82" xfId="927"/>
    <cellStyle name="常规 82 2" xfId="3078"/>
    <cellStyle name="常规 82 2 2" xfId="3079"/>
    <cellStyle name="常规 82 2 2 2" xfId="3080"/>
    <cellStyle name="常规 82 2 3" xfId="2073"/>
    <cellStyle name="常规 82 3" xfId="3081"/>
    <cellStyle name="常规 82 3 2" xfId="3082"/>
    <cellStyle name="常规 82 4" xfId="3083"/>
    <cellStyle name="常规 83" xfId="849"/>
    <cellStyle name="常规 84" xfId="3060"/>
    <cellStyle name="常规 84 10" xfId="1382"/>
    <cellStyle name="常规 84 10 2" xfId="3085"/>
    <cellStyle name="常规 84 10 3" xfId="1204"/>
    <cellStyle name="常规 84 10_纯水" xfId="2099"/>
    <cellStyle name="常规 84 11" xfId="3086"/>
    <cellStyle name="常规 84 11 2" xfId="1612"/>
    <cellStyle name="常规 84 11 3" xfId="2291"/>
    <cellStyle name="常规 84 11_纯水" xfId="3087"/>
    <cellStyle name="常规 84 12" xfId="2553"/>
    <cellStyle name="常规 84 12 2" xfId="2305"/>
    <cellStyle name="常规 84 12 3" xfId="2296"/>
    <cellStyle name="常规 84 12_纯水" xfId="191"/>
    <cellStyle name="常规 84 13" xfId="2556"/>
    <cellStyle name="常规 84 13 2" xfId="3088"/>
    <cellStyle name="常规 84 13 3" xfId="2301"/>
    <cellStyle name="常规 84 13_纯水" xfId="3089"/>
    <cellStyle name="常规 84 14" xfId="3090"/>
    <cellStyle name="常规 84 14 2" xfId="3091"/>
    <cellStyle name="常规 84 14 3" xfId="3092"/>
    <cellStyle name="常规 84 14_纯水" xfId="3094"/>
    <cellStyle name="常规 84 15" xfId="3095"/>
    <cellStyle name="常规 84 15 2" xfId="3098"/>
    <cellStyle name="常规 84 15 3" xfId="3100"/>
    <cellStyle name="常规 84 15_纯水" xfId="3103"/>
    <cellStyle name="常规 84 16" xfId="294"/>
    <cellStyle name="常规 84 16 2" xfId="305"/>
    <cellStyle name="常规 84 16 3" xfId="3105"/>
    <cellStyle name="常规 84 16_纯水" xfId="2038"/>
    <cellStyle name="常规 84 17" xfId="312"/>
    <cellStyle name="常规 84 17 2" xfId="2470"/>
    <cellStyle name="常规 84 17 3" xfId="3108"/>
    <cellStyle name="常规 84 17_纯水" xfId="2063"/>
    <cellStyle name="常规 84 18" xfId="3111"/>
    <cellStyle name="常规 84 18 2" xfId="3113"/>
    <cellStyle name="常规 84 18 3" xfId="3116"/>
    <cellStyle name="常规 84 18_纯水" xfId="2132"/>
    <cellStyle name="常规 84 19" xfId="3119"/>
    <cellStyle name="常规 84 19 2" xfId="3121"/>
    <cellStyle name="常规 84 19 3" xfId="3122"/>
    <cellStyle name="常规 84 19_纯水" xfId="3124"/>
    <cellStyle name="常规 84 2" xfId="3125"/>
    <cellStyle name="常规 84 2 2" xfId="3093"/>
    <cellStyle name="常规 84 2 2 2" xfId="2575"/>
    <cellStyle name="常规 84 2 2 3" xfId="2579"/>
    <cellStyle name="常规 84 2 3" xfId="3126"/>
    <cellStyle name="常规 84 2 4" xfId="3127"/>
    <cellStyle name="常规 84 2_纯水" xfId="403"/>
    <cellStyle name="常规 84 20" xfId="3096"/>
    <cellStyle name="常规 84 20 2" xfId="3099"/>
    <cellStyle name="常规 84 20 3" xfId="3101"/>
    <cellStyle name="常规 84 20_纯水" xfId="3104"/>
    <cellStyle name="常规 84 21" xfId="293"/>
    <cellStyle name="常规 84 21 2" xfId="304"/>
    <cellStyle name="常规 84 21 3" xfId="3106"/>
    <cellStyle name="常规 84 21_纯水" xfId="2039"/>
    <cellStyle name="常规 84 22" xfId="311"/>
    <cellStyle name="常规 84 22 2" xfId="2471"/>
    <cellStyle name="常规 84 22 3" xfId="3109"/>
    <cellStyle name="常规 84 22_纯水" xfId="2064"/>
    <cellStyle name="常规 84 23" xfId="3112"/>
    <cellStyle name="常规 84 23 2" xfId="3114"/>
    <cellStyle name="常规 84 23 3" xfId="3117"/>
    <cellStyle name="常规 84 23_纯水" xfId="2133"/>
    <cellStyle name="常规 84 24" xfId="3120"/>
    <cellStyle name="常规 84 25" xfId="3128"/>
    <cellStyle name="常规 84 3" xfId="3129"/>
    <cellStyle name="常规 84 3 2" xfId="3102"/>
    <cellStyle name="常规 84 3 2 2" xfId="2647"/>
    <cellStyle name="常规 84 3 2 3" xfId="2650"/>
    <cellStyle name="常规 84 3 3" xfId="2314"/>
    <cellStyle name="常规 84 3 4" xfId="2317"/>
    <cellStyle name="常规 84 3_纯水" xfId="3130"/>
    <cellStyle name="常规 84 4" xfId="3131"/>
    <cellStyle name="常规 84 4 2" xfId="3107"/>
    <cellStyle name="常规 84 4 2 2" xfId="2812"/>
    <cellStyle name="常规 84 4 2 3" xfId="2815"/>
    <cellStyle name="常规 84 4 3" xfId="2322"/>
    <cellStyle name="常规 84 4 4" xfId="2325"/>
    <cellStyle name="常规 84 4_纯水" xfId="3132"/>
    <cellStyle name="常规 84 5" xfId="3133"/>
    <cellStyle name="常规 84 5 2" xfId="3110"/>
    <cellStyle name="常规 84 5 2 2" xfId="2842"/>
    <cellStyle name="常规 84 5 2 3" xfId="2845"/>
    <cellStyle name="常规 84 5 3" xfId="3134"/>
    <cellStyle name="常规 84 5 4" xfId="3135"/>
    <cellStyle name="常规 84 5_纯水" xfId="1615"/>
    <cellStyle name="常规 84 6" xfId="3136"/>
    <cellStyle name="常规 84 6 2" xfId="3118"/>
    <cellStyle name="常规 84 6 2 2" xfId="2873"/>
    <cellStyle name="常规 84 6 2 3" xfId="2876"/>
    <cellStyle name="常规 84 6 3" xfId="3137"/>
    <cellStyle name="常规 84 6 4" xfId="3138"/>
    <cellStyle name="常规 84 6_纯水" xfId="3140"/>
    <cellStyle name="常规 84 7" xfId="3141"/>
    <cellStyle name="常规 84 7 2" xfId="3123"/>
    <cellStyle name="常规 84 7 3" xfId="3142"/>
    <cellStyle name="常规 84 7_纯水" xfId="3143"/>
    <cellStyle name="常规 84 8" xfId="3144"/>
    <cellStyle name="常规 84 8 2" xfId="3145"/>
    <cellStyle name="常规 84 8 3" xfId="3146"/>
    <cellStyle name="常规 84 8_纯水" xfId="3147"/>
    <cellStyle name="常规 84 9" xfId="3148"/>
    <cellStyle name="常规 84 9 2" xfId="3149"/>
    <cellStyle name="常规 84 9 3" xfId="3150"/>
    <cellStyle name="常规 84 9_纯水" xfId="3151"/>
    <cellStyle name="常规 84_纯水" xfId="2603"/>
    <cellStyle name="常规 85" xfId="86"/>
    <cellStyle name="常规 85 10" xfId="473"/>
    <cellStyle name="常规 85 10 2" xfId="1091"/>
    <cellStyle name="常规 85 10 3" xfId="3152"/>
    <cellStyle name="常规 85 10_纯水" xfId="3153"/>
    <cellStyle name="常规 85 11" xfId="1093"/>
    <cellStyle name="常规 85 11 2" xfId="3154"/>
    <cellStyle name="常规 85 11 3" xfId="3155"/>
    <cellStyle name="常规 85 11_纯水" xfId="3156"/>
    <cellStyle name="常规 85 12" xfId="3157"/>
    <cellStyle name="常规 85 12 2" xfId="1563"/>
    <cellStyle name="常规 85 12 3" xfId="1576"/>
    <cellStyle name="常规 85 12_纯水" xfId="3158"/>
    <cellStyle name="常规 85 13" xfId="3159"/>
    <cellStyle name="常规 85 13 2" xfId="2505"/>
    <cellStyle name="常规 85 13 3" xfId="2516"/>
    <cellStyle name="常规 85 13_纯水" xfId="3160"/>
    <cellStyle name="常规 85 14" xfId="3161"/>
    <cellStyle name="常规 85 14 2" xfId="3162"/>
    <cellStyle name="常规 85 14 3" xfId="3163"/>
    <cellStyle name="常规 85 14_纯水" xfId="131"/>
    <cellStyle name="常规 85 15" xfId="3164"/>
    <cellStyle name="常规 85 15 2" xfId="3166"/>
    <cellStyle name="常规 85 15 3" xfId="3168"/>
    <cellStyle name="常规 85 15_纯水" xfId="3170"/>
    <cellStyle name="常规 85 16" xfId="3172"/>
    <cellStyle name="常规 85 16 2" xfId="3174"/>
    <cellStyle name="常规 85 16 3" xfId="3176"/>
    <cellStyle name="常规 85 16_纯水" xfId="3178"/>
    <cellStyle name="常规 85 17" xfId="418"/>
    <cellStyle name="常规 85 17 2" xfId="225"/>
    <cellStyle name="常规 85 17 3" xfId="138"/>
    <cellStyle name="常规 85 17_纯水" xfId="2731"/>
    <cellStyle name="常规 85 18" xfId="3180"/>
    <cellStyle name="常规 85 18 2" xfId="3182"/>
    <cellStyle name="常规 85 18 3" xfId="3184"/>
    <cellStyle name="常规 85 18_纯水" xfId="2760"/>
    <cellStyle name="常规 85 19" xfId="3186"/>
    <cellStyle name="常规 85 19 2" xfId="3188"/>
    <cellStyle name="常规 85 19 3" xfId="684"/>
    <cellStyle name="常规 85 19_纯水" xfId="2569"/>
    <cellStyle name="常规 85 2" xfId="3191"/>
    <cellStyle name="常规 85 2 10" xfId="2696"/>
    <cellStyle name="常规 85 2 10 2" xfId="2698"/>
    <cellStyle name="常规 85 2 10 3" xfId="2702"/>
    <cellStyle name="常规 85 2 10_纯水" xfId="3194"/>
    <cellStyle name="常规 85 2 11" xfId="1942"/>
    <cellStyle name="常规 85 2 11 2" xfId="2710"/>
    <cellStyle name="常规 85 2 11 3" xfId="2713"/>
    <cellStyle name="常规 85 2 11_纯水" xfId="2703"/>
    <cellStyle name="常规 85 2 12" xfId="1948"/>
    <cellStyle name="常规 85 2 12 2" xfId="2979"/>
    <cellStyle name="常规 85 2 12 3" xfId="3195"/>
    <cellStyle name="常规 85 2 12_纯水" xfId="3196"/>
    <cellStyle name="常规 85 2 13" xfId="361"/>
    <cellStyle name="常规 85 2 13 2" xfId="976"/>
    <cellStyle name="常规 85 2 13 3" xfId="979"/>
    <cellStyle name="常规 85 2 13_纯水" xfId="3198"/>
    <cellStyle name="常规 85 2 14" xfId="368"/>
    <cellStyle name="常规 85 2 14 2" xfId="891"/>
    <cellStyle name="常规 85 2 14 3" xfId="894"/>
    <cellStyle name="常规 85 2 14_纯水" xfId="3199"/>
    <cellStyle name="常规 85 2 15" xfId="899"/>
    <cellStyle name="常规 85 2 15 2" xfId="3200"/>
    <cellStyle name="常规 85 2 15 3" xfId="3197"/>
    <cellStyle name="常规 85 2 15_纯水" xfId="990"/>
    <cellStyle name="常规 85 2 16" xfId="904"/>
    <cellStyle name="常规 85 2 16 2" xfId="1797"/>
    <cellStyle name="常规 85 2 16 3" xfId="3202"/>
    <cellStyle name="常规 85 2 16_纯水" xfId="423"/>
    <cellStyle name="常规 85 2 17" xfId="3203"/>
    <cellStyle name="常规 85 2 17 2" xfId="3205"/>
    <cellStyle name="常规 85 2 17 3" xfId="3207"/>
    <cellStyle name="常规 85 2 17_纯水" xfId="3209"/>
    <cellStyle name="常规 85 2 18" xfId="3210"/>
    <cellStyle name="常规 85 2 18 2" xfId="3211"/>
    <cellStyle name="常规 85 2 18 3" xfId="3212"/>
    <cellStyle name="常规 85 2 18_纯水" xfId="3213"/>
    <cellStyle name="常规 85 2 19" xfId="3214"/>
    <cellStyle name="常规 85 2 19 2" xfId="1082"/>
    <cellStyle name="常规 85 2 19 3" xfId="3215"/>
    <cellStyle name="常规 85 2 19_纯水" xfId="3216"/>
    <cellStyle name="常规 85 2 2" xfId="3217"/>
    <cellStyle name="常规 85 2 2 2" xfId="1824"/>
    <cellStyle name="常规 85 2 2 2 2" xfId="3219"/>
    <cellStyle name="常规 85 2 2 2 3" xfId="3220"/>
    <cellStyle name="常规 85 2 2 3" xfId="3221"/>
    <cellStyle name="常规 85 2 2 4" xfId="3223"/>
    <cellStyle name="常规 85 2 2_纯水" xfId="2476"/>
    <cellStyle name="常规 85 2 20" xfId="900"/>
    <cellStyle name="常规 85 2 20 2" xfId="3201"/>
    <cellStyle name="常规 85 2 21" xfId="905"/>
    <cellStyle name="常规 85 2 22" xfId="3204"/>
    <cellStyle name="常规 85 2 22 2" xfId="3206"/>
    <cellStyle name="常规 85 2 22 3" xfId="3208"/>
    <cellStyle name="常规 85 2 3" xfId="3225"/>
    <cellStyle name="常规 85 2 3 2" xfId="3227"/>
    <cellStyle name="常规 85 2 3 3" xfId="3228"/>
    <cellStyle name="常规 85 2 3_纯水" xfId="2796"/>
    <cellStyle name="常规 85 2 4" xfId="3230"/>
    <cellStyle name="常规 85 2 4 2" xfId="3232"/>
    <cellStyle name="常规 85 2 4 3" xfId="3234"/>
    <cellStyle name="常规 85 2 4_纯水" xfId="2944"/>
    <cellStyle name="常规 85 2 5" xfId="2801"/>
    <cellStyle name="常规 85 2 5 2" xfId="3236"/>
    <cellStyle name="常规 85 2 5 3" xfId="3237"/>
    <cellStyle name="常规 85 2 5_纯水" xfId="3039"/>
    <cellStyle name="常规 85 2 6" xfId="2805"/>
    <cellStyle name="常规 85 2 6 2" xfId="3238"/>
    <cellStyle name="常规 85 2 6 3" xfId="3239"/>
    <cellStyle name="常规 85 2 6_纯水" xfId="3192"/>
    <cellStyle name="常规 85 2 7" xfId="1715"/>
    <cellStyle name="常规 85 2 7 2" xfId="3240"/>
    <cellStyle name="常规 85 2 7 3" xfId="3241"/>
    <cellStyle name="常规 85 2 7_纯水" xfId="3242"/>
    <cellStyle name="常规 85 2 8" xfId="1717"/>
    <cellStyle name="常规 85 2 8 2" xfId="3243"/>
    <cellStyle name="常规 85 2 8 3" xfId="3244"/>
    <cellStyle name="常规 85 2 8_纯水" xfId="3246"/>
    <cellStyle name="常规 85 2 9" xfId="3247"/>
    <cellStyle name="常规 85 2 9 2" xfId="3248"/>
    <cellStyle name="常规 85 2 9 3" xfId="3249"/>
    <cellStyle name="常规 85 2 9_纯水" xfId="3251"/>
    <cellStyle name="常规 85 2_纯水" xfId="2461"/>
    <cellStyle name="常规 85 20" xfId="3165"/>
    <cellStyle name="常规 85 20 2" xfId="3167"/>
    <cellStyle name="常规 85 20 3" xfId="3169"/>
    <cellStyle name="常规 85 20_纯水" xfId="3171"/>
    <cellStyle name="常规 85 21" xfId="3173"/>
    <cellStyle name="常规 85 21 2" xfId="3175"/>
    <cellStyle name="常规 85 21 3" xfId="3177"/>
    <cellStyle name="常规 85 21_纯水" xfId="3179"/>
    <cellStyle name="常规 85 22" xfId="417"/>
    <cellStyle name="常规 85 22 2" xfId="224"/>
    <cellStyle name="常规 85 22 3" xfId="137"/>
    <cellStyle name="常规 85 22_纯水" xfId="2732"/>
    <cellStyle name="常规 85 23" xfId="3181"/>
    <cellStyle name="常规 85 23 2" xfId="3183"/>
    <cellStyle name="常规 85 23 3" xfId="3185"/>
    <cellStyle name="常规 85 23_纯水" xfId="2761"/>
    <cellStyle name="常规 85 24" xfId="3187"/>
    <cellStyle name="常规 85 24 2" xfId="3189"/>
    <cellStyle name="常规 85 24 3" xfId="685"/>
    <cellStyle name="常规 85 24_纯水" xfId="2570"/>
    <cellStyle name="常规 85 25" xfId="3252"/>
    <cellStyle name="常规 85 26" xfId="3253"/>
    <cellStyle name="常规 85 3" xfId="3255"/>
    <cellStyle name="常规 85 3 2" xfId="3256"/>
    <cellStyle name="常规 85 3 2 2" xfId="1831"/>
    <cellStyle name="常规 85 3 2 3" xfId="3257"/>
    <cellStyle name="常规 85 3 3" xfId="3258"/>
    <cellStyle name="常规 85 3 4" xfId="3259"/>
    <cellStyle name="常规 85 3_纯水" xfId="3235"/>
    <cellStyle name="常规 85 4" xfId="3260"/>
    <cellStyle name="常规 85 4 2" xfId="1982"/>
    <cellStyle name="常规 85 4 2 2" xfId="1837"/>
    <cellStyle name="常规 85 4 2 3" xfId="2139"/>
    <cellStyle name="常规 85 4 3" xfId="2457"/>
    <cellStyle name="常规 85 4 4" xfId="2682"/>
    <cellStyle name="常规 85 4_纯水" xfId="3250"/>
    <cellStyle name="常规 85 5" xfId="3261"/>
    <cellStyle name="常规 85 5 10" xfId="2864"/>
    <cellStyle name="常规 85 5 10 2" xfId="584"/>
    <cellStyle name="常规 85 5 10 3" xfId="3262"/>
    <cellStyle name="常规 85 5 10_纯水" xfId="595"/>
    <cellStyle name="常规 85 5 11" xfId="3263"/>
    <cellStyle name="常规 85 5 11 2" xfId="600"/>
    <cellStyle name="常规 85 5 11 3" xfId="3264"/>
    <cellStyle name="常规 85 5 11_纯水" xfId="881"/>
    <cellStyle name="常规 85 5 12" xfId="3265"/>
    <cellStyle name="常规 85 5 12 2" xfId="3266"/>
    <cellStyle name="常规 85 5 12 3" xfId="3267"/>
    <cellStyle name="常规 85 5 12_纯水" xfId="3268"/>
    <cellStyle name="常规 85 5 13" xfId="3270"/>
    <cellStyle name="常规 85 5 13 2" xfId="3271"/>
    <cellStyle name="常规 85 5 13 3" xfId="3273"/>
    <cellStyle name="常规 85 5 13_纯水" xfId="3275"/>
    <cellStyle name="常规 85 5 14" xfId="3276"/>
    <cellStyle name="常规 85 5 14 2" xfId="3277"/>
    <cellStyle name="常规 85 5 14 3" xfId="3278"/>
    <cellStyle name="常规 85 5 14_纯水" xfId="3229"/>
    <cellStyle name="常规 85 5 15" xfId="3281"/>
    <cellStyle name="常规 85 5 15 2" xfId="3283"/>
    <cellStyle name="常规 85 5 15 3" xfId="3284"/>
    <cellStyle name="常规 85 5 15_纯水" xfId="3245"/>
    <cellStyle name="常规 85 5 16" xfId="3285"/>
    <cellStyle name="常规 85 5 16 2" xfId="2877"/>
    <cellStyle name="常规 85 5 16 3" xfId="3286"/>
    <cellStyle name="常规 85 5 16_纯水" xfId="63"/>
    <cellStyle name="常规 85 5 17" xfId="3287"/>
    <cellStyle name="常规 85 5 17 2" xfId="3288"/>
    <cellStyle name="常规 85 5 17 3" xfId="3289"/>
    <cellStyle name="常规 85 5 17_纯水" xfId="3290"/>
    <cellStyle name="常规 85 5 18" xfId="3291"/>
    <cellStyle name="常规 85 5 18 2" xfId="3293"/>
    <cellStyle name="常规 85 5 18 3" xfId="3296"/>
    <cellStyle name="常规 85 5 18_纯水" xfId="3298"/>
    <cellStyle name="常规 85 5 19" xfId="3299"/>
    <cellStyle name="常规 85 5 19 2" xfId="3301"/>
    <cellStyle name="常规 85 5 2" xfId="633"/>
    <cellStyle name="常规 85 5 2 2" xfId="636"/>
    <cellStyle name="常规 85 5 2 3" xfId="3303"/>
    <cellStyle name="常规 85 5 2_纯水" xfId="1562"/>
    <cellStyle name="常规 85 5 20" xfId="3282"/>
    <cellStyle name="常规 85 5 3" xfId="1107"/>
    <cellStyle name="常规 85 5 3 2" xfId="3304"/>
    <cellStyle name="常规 85 5 3 3" xfId="3305"/>
    <cellStyle name="常规 85 5 3_纯水" xfId="223"/>
    <cellStyle name="常规 85 5 4" xfId="3306"/>
    <cellStyle name="常规 85 5 4 2" xfId="3307"/>
    <cellStyle name="常规 85 5 4 3" xfId="3309"/>
    <cellStyle name="常规 85 5 4_纯水" xfId="3310"/>
    <cellStyle name="常规 85 5 5" xfId="3311"/>
    <cellStyle name="常规 85 5 5 2" xfId="3254"/>
    <cellStyle name="常规 85 5 5 3" xfId="3312"/>
    <cellStyle name="常规 85 5 5_纯水" xfId="1477"/>
    <cellStyle name="常规 85 5 6" xfId="3313"/>
    <cellStyle name="常规 85 5 6 2" xfId="3314"/>
    <cellStyle name="常规 85 5 6 3" xfId="2977"/>
    <cellStyle name="常规 85 5 6_纯水" xfId="3315"/>
    <cellStyle name="常规 85 5 7" xfId="3316"/>
    <cellStyle name="常规 85 5 7 2" xfId="3317"/>
    <cellStyle name="常规 85 5 7 3" xfId="2981"/>
    <cellStyle name="常规 85 5 7_纯水" xfId="3318"/>
    <cellStyle name="常规 85 5 8" xfId="3320"/>
    <cellStyle name="常规 85 5 8 2" xfId="3321"/>
    <cellStyle name="常规 85 5 8 3" xfId="3322"/>
    <cellStyle name="常规 85 5 8_纯水" xfId="911"/>
    <cellStyle name="常规 85 5 9" xfId="3323"/>
    <cellStyle name="常规 85 5 9 2" xfId="3324"/>
    <cellStyle name="常规 85 5 9 3" xfId="3325"/>
    <cellStyle name="常规 85 5 9_纯水" xfId="3326"/>
    <cellStyle name="常规 85 5_纯水" xfId="3327"/>
    <cellStyle name="常规 85 6" xfId="3329"/>
    <cellStyle name="常规 85 6 2" xfId="3330"/>
    <cellStyle name="常规 85 6 2 2" xfId="3331"/>
    <cellStyle name="常规 85 6 2 3" xfId="3333"/>
    <cellStyle name="常规 85 6 3" xfId="3335"/>
    <cellStyle name="常规 85 6 4" xfId="3336"/>
    <cellStyle name="常规 85 6_纯水" xfId="3337"/>
    <cellStyle name="常规 85 7" xfId="3338"/>
    <cellStyle name="常规 85 7 2" xfId="3339"/>
    <cellStyle name="常规 85 7 2 2" xfId="3340"/>
    <cellStyle name="常规 85 7 2 3" xfId="3341"/>
    <cellStyle name="常规 85 7 3" xfId="3342"/>
    <cellStyle name="常规 85 7 4" xfId="3343"/>
    <cellStyle name="常规 85 7_纯水" xfId="3344"/>
    <cellStyle name="常规 85 8" xfId="3345"/>
    <cellStyle name="常规 85 8 2" xfId="3346"/>
    <cellStyle name="常规 85 8 3" xfId="3347"/>
    <cellStyle name="常规 85 8_纯水" xfId="3348"/>
    <cellStyle name="常规 85 9" xfId="3349"/>
    <cellStyle name="常规 85 9 2" xfId="3350"/>
    <cellStyle name="常规 85 9 3" xfId="3351"/>
    <cellStyle name="常规 85 9_纯水" xfId="149"/>
    <cellStyle name="常规 85_纯水" xfId="873"/>
    <cellStyle name="常规 86" xfId="3352"/>
    <cellStyle name="常规 87" xfId="3354"/>
    <cellStyle name="常规 87 10" xfId="598"/>
    <cellStyle name="常规 87 10 2" xfId="606"/>
    <cellStyle name="常规 87 10 3" xfId="608"/>
    <cellStyle name="常规 87 10_纯水" xfId="1901"/>
    <cellStyle name="常规 87 11" xfId="610"/>
    <cellStyle name="常规 87 11 2" xfId="1737"/>
    <cellStyle name="常规 87 11 3" xfId="1740"/>
    <cellStyle name="常规 87 11_纯水" xfId="3356"/>
    <cellStyle name="常规 87 12" xfId="526"/>
    <cellStyle name="常规 87 12 2" xfId="1403"/>
    <cellStyle name="常规 87 12 3" xfId="1405"/>
    <cellStyle name="常规 87 12_纯水" xfId="3357"/>
    <cellStyle name="常规 87 13" xfId="3358"/>
    <cellStyle name="常规 87 13 2" xfId="3359"/>
    <cellStyle name="常规 87 13 3" xfId="3360"/>
    <cellStyle name="常规 87 13_纯水" xfId="3361"/>
    <cellStyle name="常规 87 14" xfId="1049"/>
    <cellStyle name="常规 87 14 2" xfId="882"/>
    <cellStyle name="常规 87 14 3" xfId="886"/>
    <cellStyle name="常规 87 14_纯水" xfId="2141"/>
    <cellStyle name="常规 87 15" xfId="3362"/>
    <cellStyle name="常规 87 15 2" xfId="1310"/>
    <cellStyle name="常规 87 15 3" xfId="1322"/>
    <cellStyle name="常规 87 15_纯水" xfId="3364"/>
    <cellStyle name="常规 87 16" xfId="2093"/>
    <cellStyle name="常规 87 16 2" xfId="3366"/>
    <cellStyle name="常规 87 16 3" xfId="3368"/>
    <cellStyle name="常规 87 16_纯水" xfId="3370"/>
    <cellStyle name="常规 87 17" xfId="3372"/>
    <cellStyle name="常规 87 17 2" xfId="1387"/>
    <cellStyle name="常规 87 17 3" xfId="1182"/>
    <cellStyle name="常规 87 17_纯水" xfId="3374"/>
    <cellStyle name="常规 87 18" xfId="3376"/>
    <cellStyle name="常规 87 18 2" xfId="3378"/>
    <cellStyle name="常规 87 18 3" xfId="3380"/>
    <cellStyle name="常规 87 18_纯水" xfId="3279"/>
    <cellStyle name="常规 87 19" xfId="3382"/>
    <cellStyle name="常规 87 19 2" xfId="3269"/>
    <cellStyle name="常规 87 19 3" xfId="3384"/>
    <cellStyle name="常规 87 19_纯水" xfId="2156"/>
    <cellStyle name="常规 87 2" xfId="3385"/>
    <cellStyle name="常规 87 2 2" xfId="3386"/>
    <cellStyle name="常规 87 2 2 2" xfId="2934"/>
    <cellStyle name="常规 87 2 2 3" xfId="1080"/>
    <cellStyle name="常规 87 2 3" xfId="3387"/>
    <cellStyle name="常规 87 2 4" xfId="3388"/>
    <cellStyle name="常规 87 2_纯水" xfId="3389"/>
    <cellStyle name="常规 87 20" xfId="3363"/>
    <cellStyle name="常规 87 20 2" xfId="1309"/>
    <cellStyle name="常规 87 20 3" xfId="1321"/>
    <cellStyle name="常规 87 20_纯水" xfId="3365"/>
    <cellStyle name="常规 87 21" xfId="2094"/>
    <cellStyle name="常规 87 21 2" xfId="3367"/>
    <cellStyle name="常规 87 21 3" xfId="3369"/>
    <cellStyle name="常规 87 21_纯水" xfId="3371"/>
    <cellStyle name="常规 87 22" xfId="3373"/>
    <cellStyle name="常规 87 22 2" xfId="1386"/>
    <cellStyle name="常规 87 22 3" xfId="1181"/>
    <cellStyle name="常规 87 22_纯水" xfId="3375"/>
    <cellStyle name="常规 87 23" xfId="3377"/>
    <cellStyle name="常规 87 23 2" xfId="3379"/>
    <cellStyle name="常规 87 23 3" xfId="3381"/>
    <cellStyle name="常规 87 23_纯水" xfId="3280"/>
    <cellStyle name="常规 87 24" xfId="3383"/>
    <cellStyle name="常规 87 25" xfId="3390"/>
    <cellStyle name="常规 87 3" xfId="436"/>
    <cellStyle name="常规 87 3 2" xfId="439"/>
    <cellStyle name="常规 87 3 2 2" xfId="211"/>
    <cellStyle name="常规 87 3 2 3" xfId="220"/>
    <cellStyle name="常规 87 3 3" xfId="441"/>
    <cellStyle name="常规 87 3 4" xfId="452"/>
    <cellStyle name="常规 87 3_纯水" xfId="3391"/>
    <cellStyle name="常规 87 4" xfId="246"/>
    <cellStyle name="常规 87 4 2" xfId="385"/>
    <cellStyle name="常规 87 4 2 2" xfId="3075"/>
    <cellStyle name="常规 87 4 2 3" xfId="3392"/>
    <cellStyle name="常规 87 4 3" xfId="457"/>
    <cellStyle name="常规 87 4 4" xfId="3393"/>
    <cellStyle name="常规 87 4_纯水" xfId="3394"/>
    <cellStyle name="常规 87 5" xfId="253"/>
    <cellStyle name="常规 87 5 2" xfId="461"/>
    <cellStyle name="常规 87 5 2 2" xfId="1125"/>
    <cellStyle name="常规 87 5 2 3" xfId="3395"/>
    <cellStyle name="常规 87 5 3" xfId="466"/>
    <cellStyle name="常规 87 5 4" xfId="3396"/>
    <cellStyle name="常规 87 5_纯水" xfId="3397"/>
    <cellStyle name="常规 87 6" xfId="470"/>
    <cellStyle name="常规 87 6 2" xfId="3398"/>
    <cellStyle name="常规 87 6 2 2" xfId="3399"/>
    <cellStyle name="常规 87 6 2 3" xfId="3400"/>
    <cellStyle name="常规 87 6 3" xfId="3401"/>
    <cellStyle name="常规 87 6 4" xfId="3402"/>
    <cellStyle name="常规 87 6_纯水" xfId="3403"/>
    <cellStyle name="常规 87 7" xfId="475"/>
    <cellStyle name="常规 87 7 2" xfId="3404"/>
    <cellStyle name="常规 87 7 3" xfId="3405"/>
    <cellStyle name="常规 87 7_纯水" xfId="3406"/>
    <cellStyle name="常规 87 8" xfId="2890"/>
    <cellStyle name="常规 87 8 2" xfId="3407"/>
    <cellStyle name="常规 87 8 3" xfId="3408"/>
    <cellStyle name="常规 87 8_纯水" xfId="3409"/>
    <cellStyle name="常规 87 9" xfId="2893"/>
    <cellStyle name="常规 87 9 2" xfId="3410"/>
    <cellStyle name="常规 87 9 3" xfId="3411"/>
    <cellStyle name="常规 87 9_纯水" xfId="3412"/>
    <cellStyle name="常规 87_纯水" xfId="1169"/>
    <cellStyle name="常规 88" xfId="2267"/>
    <cellStyle name="常规 88 10" xfId="1420"/>
    <cellStyle name="常规 88 10 2" xfId="3413"/>
    <cellStyle name="常规 88 10 3" xfId="3414"/>
    <cellStyle name="常规 88 10_纯水" xfId="1883"/>
    <cellStyle name="常规 88 11" xfId="1860"/>
    <cellStyle name="常规 88 11 2" xfId="1912"/>
    <cellStyle name="常规 88 11 3" xfId="1916"/>
    <cellStyle name="常规 88 11_纯水" xfId="2954"/>
    <cellStyle name="常规 88 12" xfId="1863"/>
    <cellStyle name="常规 88 12 2" xfId="3415"/>
    <cellStyle name="常规 88 12 3" xfId="3416"/>
    <cellStyle name="常规 88 12_纯水" xfId="3417"/>
    <cellStyle name="常规 88 13" xfId="3418"/>
    <cellStyle name="常规 88 13 2" xfId="3419"/>
    <cellStyle name="常规 88 13 3" xfId="3420"/>
    <cellStyle name="常规 88 13_纯水" xfId="3421"/>
    <cellStyle name="常规 88 14" xfId="915"/>
    <cellStyle name="常规 88 14 2" xfId="1085"/>
    <cellStyle name="常规 88 14 3" xfId="1096"/>
    <cellStyle name="常规 88 14_纯水" xfId="2711"/>
    <cellStyle name="常规 88 15" xfId="3422"/>
    <cellStyle name="常规 88 15 2" xfId="3424"/>
    <cellStyle name="常规 88 15 3" xfId="3426"/>
    <cellStyle name="常规 88 15_纯水" xfId="1796"/>
    <cellStyle name="常规 88 16" xfId="2104"/>
    <cellStyle name="常规 88 16 2" xfId="3428"/>
    <cellStyle name="常规 88 16 3" xfId="3430"/>
    <cellStyle name="常规 88 16_纯水" xfId="3432"/>
    <cellStyle name="常规 88 17" xfId="3434"/>
    <cellStyle name="常规 88 17 2" xfId="161"/>
    <cellStyle name="常规 88 17 3" xfId="175"/>
    <cellStyle name="常规 88 17_纯水" xfId="3436"/>
    <cellStyle name="常规 88 18" xfId="2081"/>
    <cellStyle name="常规 88 18 2" xfId="1025"/>
    <cellStyle name="常规 88 18 3" xfId="3"/>
    <cellStyle name="常规 88 18_纯水" xfId="2110"/>
    <cellStyle name="常规 88 19" xfId="3438"/>
    <cellStyle name="常规 88 19 2" xfId="654"/>
    <cellStyle name="常规 88 19 3" xfId="3440"/>
    <cellStyle name="常规 88 19_纯水" xfId="2932"/>
    <cellStyle name="常规 88 2" xfId="3441"/>
    <cellStyle name="常规 88 2 2" xfId="1504"/>
    <cellStyle name="常规 88 2 2 2" xfId="3097"/>
    <cellStyle name="常规 88 2 2 3" xfId="292"/>
    <cellStyle name="常规 88 2 3" xfId="3442"/>
    <cellStyle name="常规 88 2 4" xfId="426"/>
    <cellStyle name="常规 88 2_纯水" xfId="3443"/>
    <cellStyle name="常规 88 20" xfId="3423"/>
    <cellStyle name="常规 88 20 2" xfId="3425"/>
    <cellStyle name="常规 88 20 3" xfId="3427"/>
    <cellStyle name="常规 88 20_纯水" xfId="1795"/>
    <cellStyle name="常规 88 21" xfId="2105"/>
    <cellStyle name="常规 88 21 2" xfId="3429"/>
    <cellStyle name="常规 88 21 3" xfId="3431"/>
    <cellStyle name="常规 88 21_纯水" xfId="3433"/>
    <cellStyle name="常规 88 22" xfId="3435"/>
    <cellStyle name="常规 88 22 2" xfId="160"/>
    <cellStyle name="常规 88 22 3" xfId="174"/>
    <cellStyle name="常规 88 22_纯水" xfId="3437"/>
    <cellStyle name="常规 88 23" xfId="2082"/>
    <cellStyle name="常规 88 23 2" xfId="1024"/>
    <cellStyle name="常规 88 23 3" xfId="4"/>
    <cellStyle name="常规 88 23_纯水" xfId="2111"/>
    <cellStyle name="常规 88 24" xfId="3439"/>
    <cellStyle name="常规 88 25" xfId="3444"/>
    <cellStyle name="常规 88 3" xfId="3445"/>
    <cellStyle name="常规 88 3 2" xfId="1672"/>
    <cellStyle name="常规 88 3 2 2" xfId="3446"/>
    <cellStyle name="常规 88 3 2 3" xfId="1193"/>
    <cellStyle name="常规 88 3 3" xfId="3447"/>
    <cellStyle name="常规 88 3 4" xfId="3448"/>
    <cellStyle name="常规 88 3_纯水" xfId="3449"/>
    <cellStyle name="常规 88 4" xfId="3450"/>
    <cellStyle name="常规 88 4 2" xfId="3451"/>
    <cellStyle name="常规 88 4 2 2" xfId="3452"/>
    <cellStyle name="常规 88 4 2 3" xfId="1694"/>
    <cellStyle name="常规 88 4 3" xfId="3454"/>
    <cellStyle name="常规 88 4 4" xfId="3455"/>
    <cellStyle name="常规 88 4_纯水" xfId="3456"/>
    <cellStyle name="常规 88 5" xfId="3457"/>
    <cellStyle name="常规 88 5 2" xfId="1130"/>
    <cellStyle name="常规 88 5 2 2" xfId="725"/>
    <cellStyle name="常规 88 5 2 3" xfId="744"/>
    <cellStyle name="常规 88 5 3" xfId="93"/>
    <cellStyle name="常规 88 5 4" xfId="1409"/>
    <cellStyle name="常规 88 5_纯水" xfId="2673"/>
    <cellStyle name="常规 88 6" xfId="3458"/>
    <cellStyle name="常规 88 6 2" xfId="3460"/>
    <cellStyle name="常规 88 6 2 2" xfId="792"/>
    <cellStyle name="常规 88 6 2 3" xfId="800"/>
    <cellStyle name="常规 88 6 3" xfId="3461"/>
    <cellStyle name="常规 88 6 4" xfId="3462"/>
    <cellStyle name="常规 88 6_纯水" xfId="932"/>
    <cellStyle name="常规 88 7" xfId="3463"/>
    <cellStyle name="常规 88 7 2" xfId="3464"/>
    <cellStyle name="常规 88 7 3" xfId="34"/>
    <cellStyle name="常规 88 7_纯水" xfId="3465"/>
    <cellStyle name="常规 88 8" xfId="2898"/>
    <cellStyle name="常规 88 8 2" xfId="2020"/>
    <cellStyle name="常规 88 8 3" xfId="2025"/>
    <cellStyle name="常规 88 8_纯水" xfId="3466"/>
    <cellStyle name="常规 88 9" xfId="2901"/>
    <cellStyle name="常规 88 9 2" xfId="3467"/>
    <cellStyle name="常规 88 9 3" xfId="3468"/>
    <cellStyle name="常规 88 9_纯水" xfId="3469"/>
    <cellStyle name="常规 88_纯水" xfId="3459"/>
    <cellStyle name="常规 89" xfId="307"/>
    <cellStyle name="常规 9" xfId="3470"/>
    <cellStyle name="常规 9 2" xfId="2513"/>
    <cellStyle name="常规 9 2 2" xfId="3471"/>
    <cellStyle name="常规 9 2 2 2" xfId="3472"/>
    <cellStyle name="常规 9 2 2 3" xfId="3473"/>
    <cellStyle name="常规 9 2 3" xfId="3474"/>
    <cellStyle name="常规 9 2 3 2" xfId="3475"/>
    <cellStyle name="常规 9 2 3 3" xfId="3476"/>
    <cellStyle name="常规 9 2 4" xfId="3477"/>
    <cellStyle name="常规 9 2 5" xfId="3478"/>
    <cellStyle name="常规 9 3" xfId="3479"/>
    <cellStyle name="常规 9 3 2" xfId="3480"/>
    <cellStyle name="常规 9 3 3" xfId="1123"/>
    <cellStyle name="常规 9 4" xfId="2193"/>
    <cellStyle name="常规 9 5" xfId="2196"/>
    <cellStyle name="常规 90" xfId="85"/>
    <cellStyle name="常规 91" xfId="3353"/>
    <cellStyle name="常规 92" xfId="3355"/>
    <cellStyle name="常规_Sheet1" xfId="3190"/>
    <cellStyle name="常规_Sheet1 2" xfId="3481"/>
    <cellStyle name="常规_Sheet1 2 2" xfId="1292"/>
    <cellStyle name="好 2" xfId="2026"/>
    <cellStyle name="好 2 2" xfId="2028"/>
    <cellStyle name="好 2 2 2" xfId="1535"/>
    <cellStyle name="好 2 3" xfId="270"/>
    <cellStyle name="好_纯水" xfId="3482"/>
    <cellStyle name="好_污水" xfId="100"/>
    <cellStyle name="汇总 2" xfId="410"/>
    <cellStyle name="汇总 2 2" xfId="3139"/>
    <cellStyle name="汇总 2 2 2" xfId="3483"/>
    <cellStyle name="汇总 2 2 2 2" xfId="3484"/>
    <cellStyle name="汇总 2 2 3" xfId="3294"/>
    <cellStyle name="汇总 2 2 4" xfId="3297"/>
    <cellStyle name="汇总 2 2_纯水" xfId="3485"/>
    <cellStyle name="汇总 2 3" xfId="3486"/>
    <cellStyle name="汇总 2 3 2" xfId="3487"/>
    <cellStyle name="汇总 2 4" xfId="717"/>
    <cellStyle name="汇总 2 5" xfId="720"/>
    <cellStyle name="汇总 2_纯水" xfId="2654"/>
    <cellStyle name="货币 10" xfId="985"/>
    <cellStyle name="货币 10 2" xfId="987"/>
    <cellStyle name="货币 10_纯水" xfId="3489"/>
    <cellStyle name="货币 11" xfId="638"/>
    <cellStyle name="货币 11 2" xfId="642"/>
    <cellStyle name="货币 11_纯水" xfId="814"/>
    <cellStyle name="货币 12" xfId="648"/>
    <cellStyle name="货币 12 2" xfId="652"/>
    <cellStyle name="货币 12_纯水" xfId="3490"/>
    <cellStyle name="货币 13" xfId="656"/>
    <cellStyle name="货币 13 2" xfId="3491"/>
    <cellStyle name="货币 13_纯水" xfId="1016"/>
    <cellStyle name="货币 14" xfId="660"/>
    <cellStyle name="货币 14 2" xfId="3492"/>
    <cellStyle name="货币 14_纯水" xfId="1336"/>
    <cellStyle name="货币 15" xfId="3494"/>
    <cellStyle name="货币 15 2" xfId="3495"/>
    <cellStyle name="货币 15_纯水" xfId="3496"/>
    <cellStyle name="货币 16" xfId="1494"/>
    <cellStyle name="货币 16 2" xfId="1721"/>
    <cellStyle name="货币 16_纯水" xfId="96"/>
    <cellStyle name="货币 17" xfId="1496"/>
    <cellStyle name="货币 17 2" xfId="2990"/>
    <cellStyle name="货币 17_纯水" xfId="604"/>
    <cellStyle name="货币 2" xfId="2413"/>
    <cellStyle name="货币 2 2" xfId="2416"/>
    <cellStyle name="货币 2 2 2" xfId="2419"/>
    <cellStyle name="货币 2 2 2 2" xfId="3497"/>
    <cellStyle name="货币 2 2 2 2 2" xfId="3498"/>
    <cellStyle name="货币 2 2 2 2 3" xfId="3499"/>
    <cellStyle name="货币 2 2 2 3" xfId="3488"/>
    <cellStyle name="货币 2 2 2 3 2" xfId="770"/>
    <cellStyle name="货币 2 2 2 3 3" xfId="3500"/>
    <cellStyle name="货币 2 2 2 4" xfId="3302"/>
    <cellStyle name="货币 2 2 2 5" xfId="2157"/>
    <cellStyle name="货币 2 2 3" xfId="2422"/>
    <cellStyle name="货币 2 2 3 2" xfId="3501"/>
    <cellStyle name="货币 2 2 3 3" xfId="3503"/>
    <cellStyle name="货币 2 2 4" xfId="3504"/>
    <cellStyle name="货币 2 2 5" xfId="3506"/>
    <cellStyle name="货币 2 3" xfId="2426"/>
    <cellStyle name="货币 2 3 2" xfId="2429"/>
    <cellStyle name="货币 2 3 2 2" xfId="1425"/>
    <cellStyle name="货币 2 3 2 3" xfId="235"/>
    <cellStyle name="货币 2 3 3" xfId="2432"/>
    <cellStyle name="货币 2 3 3 2" xfId="434"/>
    <cellStyle name="货币 2 3 3 3" xfId="242"/>
    <cellStyle name="货币 2 3 4" xfId="3507"/>
    <cellStyle name="货币 2 3 5" xfId="3508"/>
    <cellStyle name="货币 2 4" xfId="2435"/>
    <cellStyle name="货币 2 4 2" xfId="1178"/>
    <cellStyle name="货币 2 4 3" xfId="3509"/>
    <cellStyle name="货币 2 5" xfId="2439"/>
    <cellStyle name="货币 2 6" xfId="2670"/>
    <cellStyle name="货币 2_强电工程" xfId="2787"/>
    <cellStyle name="货币 3" xfId="2442"/>
    <cellStyle name="货币 3 2" xfId="2445"/>
    <cellStyle name="货币 3 2 2" xfId="3510"/>
    <cellStyle name="货币 3 2 3" xfId="3512"/>
    <cellStyle name="货币 3 2 4" xfId="1357"/>
    <cellStyle name="货币 3 2_纯水" xfId="3513"/>
    <cellStyle name="货币 3 3" xfId="2448"/>
    <cellStyle name="货币 3 4" xfId="3514"/>
    <cellStyle name="货币 3_强电工程" xfId="729"/>
    <cellStyle name="货币 4" xfId="2451"/>
    <cellStyle name="货币 4 2" xfId="3515"/>
    <cellStyle name="货币 4_纯水" xfId="1052"/>
    <cellStyle name="货币 5" xfId="2455"/>
    <cellStyle name="货币 5 2" xfId="989"/>
    <cellStyle name="货币 5_纯水" xfId="184"/>
    <cellStyle name="货币 6" xfId="2391"/>
    <cellStyle name="货币 6 2" xfId="640"/>
    <cellStyle name="货币 6_纯水" xfId="2452"/>
    <cellStyle name="货币 7" xfId="2395"/>
    <cellStyle name="货币 7 2" xfId="650"/>
    <cellStyle name="货币 7_纯水" xfId="1045"/>
    <cellStyle name="货币 8" xfId="3516"/>
    <cellStyle name="货币 8 2" xfId="698"/>
    <cellStyle name="货币 8_纯水" xfId="2922"/>
    <cellStyle name="货币 9" xfId="2086"/>
    <cellStyle name="货币 9 2" xfId="114"/>
    <cellStyle name="货币 9_纯水" xfId="3013"/>
    <cellStyle name="计算 2" xfId="3517"/>
    <cellStyle name="计算 2 2" xfId="3518"/>
    <cellStyle name="计算 2 2 2" xfId="3519"/>
    <cellStyle name="计算 2 2 3" xfId="3520"/>
    <cellStyle name="计算 2 2 4" xfId="3453"/>
    <cellStyle name="计算 2 3" xfId="3521"/>
    <cellStyle name="计算 2 4" xfId="3522"/>
    <cellStyle name="计算 2 5" xfId="3523"/>
    <cellStyle name="计算 2_纯水" xfId="566"/>
    <cellStyle name="检查单元格 2" xfId="3524"/>
    <cellStyle name="检查单元格 2 2" xfId="3525"/>
    <cellStyle name="检查单元格 2 2 2" xfId="768"/>
    <cellStyle name="检查单元格 2 3" xfId="3526"/>
    <cellStyle name="检查单元格 2_纯水" xfId="146"/>
    <cellStyle name="解释性文本 2" xfId="2638"/>
    <cellStyle name="解释性文本 2 2" xfId="3527"/>
    <cellStyle name="解释性文本 2 2 2" xfId="3528"/>
    <cellStyle name="解释性文本 2 3" xfId="3529"/>
    <cellStyle name="警告文本 2" xfId="2936"/>
    <cellStyle name="警告文本 2 2" xfId="3292"/>
    <cellStyle name="警告文本 2 2 2" xfId="3295"/>
    <cellStyle name="警告文本 2 3" xfId="3300"/>
    <cellStyle name="链接单元格 2" xfId="3530"/>
    <cellStyle name="链接单元格 2 2" xfId="2423"/>
    <cellStyle name="链接单元格 2 2 2" xfId="3502"/>
    <cellStyle name="链接单元格 2 3" xfId="3505"/>
    <cellStyle name="链接单元格 2_纯水" xfId="1926"/>
    <cellStyle name="千位分隔 2" xfId="2376"/>
    <cellStyle name="千位分隔 2 10" xfId="730"/>
    <cellStyle name="千位分隔 2 10 2" xfId="965"/>
    <cellStyle name="千位分隔 2 10 3" xfId="970"/>
    <cellStyle name="千位分隔 2 11" xfId="736"/>
    <cellStyle name="千位分隔 2 11 2" xfId="3531"/>
    <cellStyle name="千位分隔 2 11 3" xfId="3532"/>
    <cellStyle name="千位分隔 2 12" xfId="975"/>
    <cellStyle name="千位分隔 2 12 2" xfId="3533"/>
    <cellStyle name="千位分隔 2 12 3" xfId="3534"/>
    <cellStyle name="千位分隔 2 13" xfId="534"/>
    <cellStyle name="千位分隔 2 13 2" xfId="537"/>
    <cellStyle name="千位分隔 2 13 3" xfId="543"/>
    <cellStyle name="千位分隔 2 14" xfId="556"/>
    <cellStyle name="千位分隔 2 14 2" xfId="559"/>
    <cellStyle name="千位分隔 2 14 3" xfId="16"/>
    <cellStyle name="千位分隔 2 15" xfId="563"/>
    <cellStyle name="千位分隔 2 15 2" xfId="567"/>
    <cellStyle name="千位分隔 2 15 3" xfId="570"/>
    <cellStyle name="千位分隔 2 16" xfId="573"/>
    <cellStyle name="千位分隔 2 16 2" xfId="3535"/>
    <cellStyle name="千位分隔 2 16 3" xfId="3537"/>
    <cellStyle name="千位分隔 2 17" xfId="576"/>
    <cellStyle name="千位分隔 2 17 2" xfId="1685"/>
    <cellStyle name="千位分隔 2 17 3" xfId="1689"/>
    <cellStyle name="千位分隔 2 18" xfId="3539"/>
    <cellStyle name="千位分隔 2 18 2" xfId="1703"/>
    <cellStyle name="千位分隔 2 18 3" xfId="3541"/>
    <cellStyle name="千位分隔 2 19" xfId="3543"/>
    <cellStyle name="千位分隔 2 19 2" xfId="1067"/>
    <cellStyle name="千位分隔 2 19 3" xfId="2114"/>
    <cellStyle name="千位分隔 2 2" xfId="3545"/>
    <cellStyle name="千位分隔 2 2 2" xfId="3546"/>
    <cellStyle name="千位分隔 2 2 2 2" xfId="3547"/>
    <cellStyle name="千位分隔 2 2 2 3" xfId="3548"/>
    <cellStyle name="千位分隔 2 2 3" xfId="3549"/>
    <cellStyle name="千位分隔 2 2 3 2" xfId="957"/>
    <cellStyle name="千位分隔 2 2 3 3" xfId="961"/>
    <cellStyle name="千位分隔 2 2 4" xfId="3550"/>
    <cellStyle name="千位分隔 2 2 5" xfId="3551"/>
    <cellStyle name="千位分隔 2 20" xfId="564"/>
    <cellStyle name="千位分隔 2 20 2" xfId="568"/>
    <cellStyle name="千位分隔 2 20 3" xfId="571"/>
    <cellStyle name="千位分隔 2 21" xfId="574"/>
    <cellStyle name="千位分隔 2 21 2" xfId="3536"/>
    <cellStyle name="千位分隔 2 21 3" xfId="3538"/>
    <cellStyle name="千位分隔 2 22" xfId="577"/>
    <cellStyle name="千位分隔 2 22 2" xfId="1684"/>
    <cellStyle name="千位分隔 2 22 3" xfId="1688"/>
    <cellStyle name="千位分隔 2 23" xfId="3540"/>
    <cellStyle name="千位分隔 2 23 2" xfId="1702"/>
    <cellStyle name="千位分隔 2 23 3" xfId="3542"/>
    <cellStyle name="千位分隔 2 24" xfId="3544"/>
    <cellStyle name="千位分隔 2 25" xfId="3319"/>
    <cellStyle name="千位分隔 2 3" xfId="3552"/>
    <cellStyle name="千位分隔 2 3 2" xfId="3553"/>
    <cellStyle name="千位分隔 2 3 2 2" xfId="3554"/>
    <cellStyle name="千位分隔 2 3 2 3" xfId="3555"/>
    <cellStyle name="千位分隔 2 3 3" xfId="3556"/>
    <cellStyle name="千位分隔 2 3 4" xfId="3557"/>
    <cellStyle name="千位分隔 2 4" xfId="3558"/>
    <cellStyle name="千位分隔 2 4 2" xfId="3559"/>
    <cellStyle name="千位分隔 2 4 2 2" xfId="3560"/>
    <cellStyle name="千位分隔 2 4 2 3" xfId="3561"/>
    <cellStyle name="千位分隔 2 4 3" xfId="3562"/>
    <cellStyle name="千位分隔 2 4 4" xfId="3563"/>
    <cellStyle name="千位分隔 2 5" xfId="3564"/>
    <cellStyle name="千位分隔 2 5 2" xfId="1804"/>
    <cellStyle name="千位分隔 2 5 2 2" xfId="3565"/>
    <cellStyle name="千位分隔 2 5 2 3" xfId="3566"/>
    <cellStyle name="千位分隔 2 5 3" xfId="3567"/>
    <cellStyle name="千位分隔 2 5 4" xfId="3568"/>
    <cellStyle name="千位分隔 2 6" xfId="3569"/>
    <cellStyle name="千位分隔 2 6 2" xfId="3570"/>
    <cellStyle name="千位分隔 2 6 2 2" xfId="3571"/>
    <cellStyle name="千位分隔 2 6 2 3" xfId="3572"/>
    <cellStyle name="千位分隔 2 6 3" xfId="3573"/>
    <cellStyle name="千位分隔 2 6 4" xfId="3574"/>
    <cellStyle name="千位分隔 2 7" xfId="2379"/>
    <cellStyle name="千位分隔 2 7 2" xfId="2382"/>
    <cellStyle name="千位分隔 2 7 3" xfId="2385"/>
    <cellStyle name="千位分隔 2 8" xfId="2388"/>
    <cellStyle name="千位分隔 2 8 2" xfId="2392"/>
    <cellStyle name="千位分隔 2 8 3" xfId="2396"/>
    <cellStyle name="千位分隔 2 9" xfId="2399"/>
    <cellStyle name="千位分隔 2 9 2" xfId="2775"/>
    <cellStyle name="千位分隔 2 9 3" xfId="2781"/>
    <cellStyle name="千位分隔 3" xfId="1164"/>
    <cellStyle name="千位分隔 3 2" xfId="1167"/>
    <cellStyle name="千位分隔 3 3" xfId="1173"/>
    <cellStyle name="强调文字颜色 1 2" xfId="3575"/>
    <cellStyle name="强调文字颜色 1 2 2" xfId="3084"/>
    <cellStyle name="强调文字颜色 1 2 2 2" xfId="3576"/>
    <cellStyle name="强调文字颜色 1 2 2 2 2" xfId="3577"/>
    <cellStyle name="强调文字颜色 1 2 2 3" xfId="658"/>
    <cellStyle name="强调文字颜色 1 2 2 3 2" xfId="3578"/>
    <cellStyle name="强调文字颜色 1 2 2 4" xfId="2127"/>
    <cellStyle name="强调文字颜色 1 2 3" xfId="3579"/>
    <cellStyle name="强调文字颜色 1 2 3 2" xfId="3580"/>
    <cellStyle name="强调文字颜色 1 2 4" xfId="3581"/>
    <cellStyle name="强调文字颜色 2 2" xfId="3582"/>
    <cellStyle name="强调文字颜色 2 2 2" xfId="3583"/>
    <cellStyle name="强调文字颜色 2 2 2 2" xfId="3584"/>
    <cellStyle name="强调文字颜色 2 2 3" xfId="3585"/>
    <cellStyle name="强调文字颜色 3 2" xfId="3586"/>
    <cellStyle name="强调文字颜色 3 2 2" xfId="285"/>
    <cellStyle name="强调文字颜色 3 2 2 2" xfId="3587"/>
    <cellStyle name="强调文字颜色 3 2 3" xfId="3588"/>
    <cellStyle name="强调文字颜色 4 2" xfId="3589"/>
    <cellStyle name="强调文字颜色 4 2 2" xfId="3590"/>
    <cellStyle name="强调文字颜色 4 2 2 2" xfId="3591"/>
    <cellStyle name="强调文字颜色 4 2 2 2 2" xfId="3592"/>
    <cellStyle name="强调文字颜色 4 2 2 3" xfId="3272"/>
    <cellStyle name="强调文字颜色 4 2 2 3 2" xfId="3593"/>
    <cellStyle name="强调文字颜色 4 2 2 4" xfId="3274"/>
    <cellStyle name="强调文字颜色 4 2 3" xfId="3594"/>
    <cellStyle name="强调文字颜色 4 2 3 2" xfId="3595"/>
    <cellStyle name="强调文字颜色 4 2 4" xfId="3115"/>
    <cellStyle name="强调文字颜色 5 2" xfId="3596"/>
    <cellStyle name="强调文字颜色 5 2 2" xfId="3597"/>
    <cellStyle name="强调文字颜色 5 2 2 2" xfId="3598"/>
    <cellStyle name="强调文字颜色 5 2 3" xfId="3599"/>
    <cellStyle name="强调文字颜色 6 2" xfId="3600"/>
    <cellStyle name="强调文字颜色 6 2 2" xfId="2522"/>
    <cellStyle name="强调文字颜色 6 2 2 2" xfId="2524"/>
    <cellStyle name="强调文字颜色 6 2 3" xfId="2527"/>
    <cellStyle name="适中 2" xfId="3601"/>
    <cellStyle name="适中 2 2" xfId="277"/>
    <cellStyle name="适中 2 2 2" xfId="3602"/>
    <cellStyle name="适中 2 3" xfId="3603"/>
    <cellStyle name="输出 2" xfId="3193"/>
    <cellStyle name="输出 2 2" xfId="3218"/>
    <cellStyle name="输出 2 2 2" xfId="1823"/>
    <cellStyle name="输出 2 2 3" xfId="3222"/>
    <cellStyle name="输出 2 2 4" xfId="3224"/>
    <cellStyle name="输出 2 3" xfId="3226"/>
    <cellStyle name="输出 2 4" xfId="3231"/>
    <cellStyle name="输出 2 5" xfId="2802"/>
    <cellStyle name="输出 2_纯水" xfId="2462"/>
    <cellStyle name="输入 2" xfId="1364"/>
    <cellStyle name="输入 2 2" xfId="1843"/>
    <cellStyle name="输入 2 2 2" xfId="3604"/>
    <cellStyle name="输入 2 2 3" xfId="3332"/>
    <cellStyle name="输入 2 2 4" xfId="3334"/>
    <cellStyle name="输入 2 3" xfId="1845"/>
    <cellStyle name="输入 2 4" xfId="3605"/>
    <cellStyle name="输入 2 5" xfId="3511"/>
    <cellStyle name="输入 2_纯水" xfId="749"/>
    <cellStyle name="样式 1" xfId="2965"/>
    <cellStyle name="样式 1 2" xfId="2968"/>
    <cellStyle name="一般_報價模式" xfId="2084"/>
    <cellStyle name="着色 1 2" xfId="2951"/>
    <cellStyle name="着色 1 2 2" xfId="3606"/>
    <cellStyle name="着色 1 2 2 2" xfId="3607"/>
    <cellStyle name="着色 1 2 3" xfId="3608"/>
    <cellStyle name="着色 1 2 3 2" xfId="3609"/>
    <cellStyle name="着色 1 2 4" xfId="3233"/>
    <cellStyle name="着色 2 2" xfId="3029"/>
    <cellStyle name="着色 2 2 2" xfId="3031"/>
    <cellStyle name="着色 2 2 2 2" xfId="3610"/>
    <cellStyle name="着色 2 2 3" xfId="3611"/>
    <cellStyle name="着色 2 2 3 2" xfId="3612"/>
    <cellStyle name="着色 2 2 4" xfId="3613"/>
    <cellStyle name="着色 3 2" xfId="3614"/>
    <cellStyle name="着色 3 2 2" xfId="3615"/>
    <cellStyle name="着色 3 2 2 2" xfId="3616"/>
    <cellStyle name="着色 3 2 3" xfId="3617"/>
    <cellStyle name="着色 3 2 3 2" xfId="3618"/>
    <cellStyle name="着色 3 2 4" xfId="2684"/>
    <cellStyle name="着色 4 2" xfId="3619"/>
    <cellStyle name="着色 4 2 2" xfId="3620"/>
    <cellStyle name="着色 4 2 2 2" xfId="3621"/>
    <cellStyle name="着色 4 2 3" xfId="3622"/>
    <cellStyle name="着色 4 2 3 2" xfId="2017"/>
    <cellStyle name="着色 4 2 4" xfId="3308"/>
    <cellStyle name="着色 5 2" xfId="3623"/>
    <cellStyle name="着色 5 2 2" xfId="3624"/>
    <cellStyle name="着色 5 2 2 2" xfId="3625"/>
    <cellStyle name="着色 5 2 3" xfId="3626"/>
    <cellStyle name="着色 5 2 3 2" xfId="3627"/>
    <cellStyle name="着色 5 2 4" xfId="3628"/>
    <cellStyle name="着色 6 2" xfId="3629"/>
    <cellStyle name="着色 6 2 2" xfId="3630"/>
    <cellStyle name="着色 6 2 2 2" xfId="1729"/>
    <cellStyle name="着色 6 2 3" xfId="3631"/>
    <cellStyle name="着色 6 2 3 2" xfId="1399"/>
    <cellStyle name="着色 6 2 4" xfId="3632"/>
    <cellStyle name="注释 2" xfId="3328"/>
    <cellStyle name="注释 2 2" xfId="3633"/>
    <cellStyle name="注释 2 2 2" xfId="1540"/>
    <cellStyle name="注释 2 2 2 2" xfId="2680"/>
    <cellStyle name="注释 2 2 3" xfId="3634"/>
    <cellStyle name="注释 2 2 4" xfId="3635"/>
    <cellStyle name="注释 2 2_纯水" xfId="3636"/>
    <cellStyle name="注释 2 3" xfId="3493"/>
    <cellStyle name="注释 2 3 2" xfId="3637"/>
    <cellStyle name="注释 2 3 2 2" xfId="1985"/>
    <cellStyle name="注释 2 3 3" xfId="3638"/>
    <cellStyle name="注释 2 3 4" xfId="3639"/>
    <cellStyle name="注释 2 3_纯水" xfId="2937"/>
    <cellStyle name="注释 2 4" xfId="3640"/>
    <cellStyle name="注释 2 4 2" xfId="3641"/>
    <cellStyle name="注释 2 5" xfId="3642"/>
    <cellStyle name="注释 2 6" xfId="2676"/>
    <cellStyle name="注释 2_纯水" xfId="3068"/>
  </cellStyles>
  <dxfs count="0"/>
  <tableStyles count="0" defaultTableStyle="TableStyleMedium9" defaultPivotStyle="PivotStyleLight16"/>
  <colors>
    <mruColors>
      <color rgb="FFB2B2B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G19" sqref="G19"/>
    </sheetView>
  </sheetViews>
  <sheetFormatPr defaultColWidth="9" defaultRowHeight="14.25"/>
  <cols>
    <col min="1" max="1" width="9.75" customWidth="1"/>
    <col min="2" max="2" width="41.25" customWidth="1"/>
    <col min="5" max="5" width="12" customWidth="1"/>
  </cols>
  <sheetData>
    <row r="1" spans="1:5" s="1" customFormat="1" ht="24.95" customHeight="1" thickBot="1">
      <c r="A1" s="90" t="s">
        <v>0</v>
      </c>
      <c r="B1" s="90"/>
      <c r="C1" s="90"/>
      <c r="D1" s="90"/>
      <c r="E1" s="90"/>
    </row>
    <row r="2" spans="1:5" ht="30" customHeight="1">
      <c r="A2" s="80" t="s">
        <v>1</v>
      </c>
      <c r="B2" s="81" t="s">
        <v>2</v>
      </c>
      <c r="C2" s="81" t="s">
        <v>3</v>
      </c>
      <c r="D2" s="81" t="s">
        <v>4</v>
      </c>
      <c r="E2" s="82" t="s">
        <v>5</v>
      </c>
    </row>
    <row r="3" spans="1:5" ht="30" customHeight="1">
      <c r="A3" s="83" t="s">
        <v>6</v>
      </c>
      <c r="B3" s="84" t="str">
        <f>家具!A1</f>
        <v>实验家具工程报价清单</v>
      </c>
      <c r="C3" s="84">
        <v>1</v>
      </c>
      <c r="D3" s="85" t="s">
        <v>7</v>
      </c>
      <c r="E3" s="86"/>
    </row>
    <row r="4" spans="1:5" ht="30" customHeight="1">
      <c r="A4" s="83" t="s">
        <v>8</v>
      </c>
      <c r="B4" s="84" t="str">
        <f>装饰装修!A1</f>
        <v>装饰装修工程报价清单</v>
      </c>
      <c r="C4" s="84">
        <v>1</v>
      </c>
      <c r="D4" s="85" t="s">
        <v>7</v>
      </c>
      <c r="E4" s="86"/>
    </row>
    <row r="5" spans="1:5" ht="30" customHeight="1">
      <c r="A5" s="83" t="s">
        <v>9</v>
      </c>
      <c r="B5" s="84" t="str">
        <f>给排水!A1</f>
        <v>给排水工程报价清单</v>
      </c>
      <c r="C5" s="84">
        <v>1</v>
      </c>
      <c r="D5" s="85" t="s">
        <v>7</v>
      </c>
      <c r="E5" s="86"/>
    </row>
    <row r="6" spans="1:5" ht="30" customHeight="1">
      <c r="A6" s="83" t="s">
        <v>10</v>
      </c>
      <c r="B6" s="84" t="str">
        <f>电器!A1</f>
        <v>电气工程报价清单</v>
      </c>
      <c r="C6" s="84">
        <v>1</v>
      </c>
      <c r="D6" s="85" t="s">
        <v>7</v>
      </c>
      <c r="E6" s="86"/>
    </row>
    <row r="7" spans="1:5" ht="30" customHeight="1">
      <c r="A7" s="83" t="s">
        <v>11</v>
      </c>
      <c r="B7" s="84" t="str">
        <f>排风!A1</f>
        <v>排风工程报价清单</v>
      </c>
      <c r="C7" s="84">
        <v>1</v>
      </c>
      <c r="D7" s="85" t="s">
        <v>7</v>
      </c>
      <c r="E7" s="86"/>
    </row>
    <row r="8" spans="1:5" ht="30" customHeight="1">
      <c r="A8" s="83" t="s">
        <v>12</v>
      </c>
      <c r="B8" s="84" t="str">
        <f>空调!A1</f>
        <v>舒适性空调工程报价清单</v>
      </c>
      <c r="C8" s="84">
        <v>1</v>
      </c>
      <c r="D8" s="85" t="s">
        <v>7</v>
      </c>
      <c r="E8" s="86"/>
    </row>
    <row r="9" spans="1:5" ht="30" customHeight="1" thickBot="1">
      <c r="A9" s="87"/>
      <c r="B9" s="88"/>
      <c r="C9" s="88"/>
      <c r="D9" s="88"/>
      <c r="E9" s="89"/>
    </row>
  </sheetData>
  <mergeCells count="1">
    <mergeCell ref="A1:E1"/>
  </mergeCells>
  <phoneticPr fontId="38" type="noConversion"/>
  <pageMargins left="0.70866141732283505" right="0.70866141732283505" top="0.57999999999999996" bottom="0.39370078740157499" header="0.31496062992126" footer="0.31496062992126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187"/>
  <sheetViews>
    <sheetView zoomScale="85" zoomScaleNormal="85" workbookViewId="0">
      <selection activeCell="L11" sqref="L11"/>
    </sheetView>
  </sheetViews>
  <sheetFormatPr defaultColWidth="9" defaultRowHeight="17.25"/>
  <cols>
    <col min="1" max="1" width="6.75" style="6" customWidth="1"/>
    <col min="2" max="2" width="29.375" style="7" customWidth="1"/>
    <col min="3" max="3" width="37" style="7" customWidth="1"/>
    <col min="4" max="4" width="10.5" style="8" customWidth="1"/>
    <col min="5" max="5" width="10.875" style="9" customWidth="1"/>
    <col min="6" max="6" width="60.875" style="10" customWidth="1"/>
    <col min="7" max="252" width="9" style="11"/>
    <col min="253" max="253" width="5.875" style="11" customWidth="1"/>
    <col min="254" max="254" width="22.75" style="11" customWidth="1"/>
    <col min="255" max="255" width="20.75" style="11" customWidth="1"/>
    <col min="256" max="257" width="5.25" style="11" customWidth="1"/>
    <col min="258" max="259" width="9" style="11" hidden="1" customWidth="1"/>
    <col min="260" max="260" width="10.875" style="11" customWidth="1"/>
    <col min="261" max="261" width="13.25" style="11" customWidth="1"/>
    <col min="262" max="262" width="62.125" style="11" customWidth="1"/>
    <col min="263" max="508" width="9" style="11"/>
    <col min="509" max="509" width="5.875" style="11" customWidth="1"/>
    <col min="510" max="510" width="22.75" style="11" customWidth="1"/>
    <col min="511" max="511" width="20.75" style="11" customWidth="1"/>
    <col min="512" max="513" width="5.25" style="11" customWidth="1"/>
    <col min="514" max="515" width="9" style="11" hidden="1" customWidth="1"/>
    <col min="516" max="516" width="10.875" style="11" customWidth="1"/>
    <col min="517" max="517" width="13.25" style="11" customWidth="1"/>
    <col min="518" max="518" width="62.125" style="11" customWidth="1"/>
    <col min="519" max="764" width="9" style="11"/>
    <col min="765" max="765" width="5.875" style="11" customWidth="1"/>
    <col min="766" max="766" width="22.75" style="11" customWidth="1"/>
    <col min="767" max="767" width="20.75" style="11" customWidth="1"/>
    <col min="768" max="769" width="5.25" style="11" customWidth="1"/>
    <col min="770" max="771" width="9" style="11" hidden="1" customWidth="1"/>
    <col min="772" max="772" width="10.875" style="11" customWidth="1"/>
    <col min="773" max="773" width="13.25" style="11" customWidth="1"/>
    <col min="774" max="774" width="62.125" style="11" customWidth="1"/>
    <col min="775" max="1020" width="9" style="11"/>
    <col min="1021" max="1021" width="5.875" style="11" customWidth="1"/>
    <col min="1022" max="1022" width="22.75" style="11" customWidth="1"/>
    <col min="1023" max="1023" width="20.75" style="11" customWidth="1"/>
    <col min="1024" max="1025" width="5.25" style="11" customWidth="1"/>
    <col min="1026" max="1027" width="9" style="11" hidden="1" customWidth="1"/>
    <col min="1028" max="1028" width="10.875" style="11" customWidth="1"/>
    <col min="1029" max="1029" width="13.25" style="11" customWidth="1"/>
    <col min="1030" max="1030" width="62.125" style="11" customWidth="1"/>
    <col min="1031" max="1276" width="9" style="11"/>
    <col min="1277" max="1277" width="5.875" style="11" customWidth="1"/>
    <col min="1278" max="1278" width="22.75" style="11" customWidth="1"/>
    <col min="1279" max="1279" width="20.75" style="11" customWidth="1"/>
    <col min="1280" max="1281" width="5.25" style="11" customWidth="1"/>
    <col min="1282" max="1283" width="9" style="11" hidden="1" customWidth="1"/>
    <col min="1284" max="1284" width="10.875" style="11" customWidth="1"/>
    <col min="1285" max="1285" width="13.25" style="11" customWidth="1"/>
    <col min="1286" max="1286" width="62.125" style="11" customWidth="1"/>
    <col min="1287" max="1532" width="9" style="11"/>
    <col min="1533" max="1533" width="5.875" style="11" customWidth="1"/>
    <col min="1534" max="1534" width="22.75" style="11" customWidth="1"/>
    <col min="1535" max="1535" width="20.75" style="11" customWidth="1"/>
    <col min="1536" max="1537" width="5.25" style="11" customWidth="1"/>
    <col min="1538" max="1539" width="9" style="11" hidden="1" customWidth="1"/>
    <col min="1540" max="1540" width="10.875" style="11" customWidth="1"/>
    <col min="1541" max="1541" width="13.25" style="11" customWidth="1"/>
    <col min="1542" max="1542" width="62.125" style="11" customWidth="1"/>
    <col min="1543" max="1788" width="9" style="11"/>
    <col min="1789" max="1789" width="5.875" style="11" customWidth="1"/>
    <col min="1790" max="1790" width="22.75" style="11" customWidth="1"/>
    <col min="1791" max="1791" width="20.75" style="11" customWidth="1"/>
    <col min="1792" max="1793" width="5.25" style="11" customWidth="1"/>
    <col min="1794" max="1795" width="9" style="11" hidden="1" customWidth="1"/>
    <col min="1796" max="1796" width="10.875" style="11" customWidth="1"/>
    <col min="1797" max="1797" width="13.25" style="11" customWidth="1"/>
    <col min="1798" max="1798" width="62.125" style="11" customWidth="1"/>
    <col min="1799" max="2044" width="9" style="11"/>
    <col min="2045" max="2045" width="5.875" style="11" customWidth="1"/>
    <col min="2046" max="2046" width="22.75" style="11" customWidth="1"/>
    <col min="2047" max="2047" width="20.75" style="11" customWidth="1"/>
    <col min="2048" max="2049" width="5.25" style="11" customWidth="1"/>
    <col min="2050" max="2051" width="9" style="11" hidden="1" customWidth="1"/>
    <col min="2052" max="2052" width="10.875" style="11" customWidth="1"/>
    <col min="2053" max="2053" width="13.25" style="11" customWidth="1"/>
    <col min="2054" max="2054" width="62.125" style="11" customWidth="1"/>
    <col min="2055" max="2300" width="9" style="11"/>
    <col min="2301" max="2301" width="5.875" style="11" customWidth="1"/>
    <col min="2302" max="2302" width="22.75" style="11" customWidth="1"/>
    <col min="2303" max="2303" width="20.75" style="11" customWidth="1"/>
    <col min="2304" max="2305" width="5.25" style="11" customWidth="1"/>
    <col min="2306" max="2307" width="9" style="11" hidden="1" customWidth="1"/>
    <col min="2308" max="2308" width="10.875" style="11" customWidth="1"/>
    <col min="2309" max="2309" width="13.25" style="11" customWidth="1"/>
    <col min="2310" max="2310" width="62.125" style="11" customWidth="1"/>
    <col min="2311" max="2556" width="9" style="11"/>
    <col min="2557" max="2557" width="5.875" style="11" customWidth="1"/>
    <col min="2558" max="2558" width="22.75" style="11" customWidth="1"/>
    <col min="2559" max="2559" width="20.75" style="11" customWidth="1"/>
    <col min="2560" max="2561" width="5.25" style="11" customWidth="1"/>
    <col min="2562" max="2563" width="9" style="11" hidden="1" customWidth="1"/>
    <col min="2564" max="2564" width="10.875" style="11" customWidth="1"/>
    <col min="2565" max="2565" width="13.25" style="11" customWidth="1"/>
    <col min="2566" max="2566" width="62.125" style="11" customWidth="1"/>
    <col min="2567" max="2812" width="9" style="11"/>
    <col min="2813" max="2813" width="5.875" style="11" customWidth="1"/>
    <col min="2814" max="2814" width="22.75" style="11" customWidth="1"/>
    <col min="2815" max="2815" width="20.75" style="11" customWidth="1"/>
    <col min="2816" max="2817" width="5.25" style="11" customWidth="1"/>
    <col min="2818" max="2819" width="9" style="11" hidden="1" customWidth="1"/>
    <col min="2820" max="2820" width="10.875" style="11" customWidth="1"/>
    <col min="2821" max="2821" width="13.25" style="11" customWidth="1"/>
    <col min="2822" max="2822" width="62.125" style="11" customWidth="1"/>
    <col min="2823" max="3068" width="9" style="11"/>
    <col min="3069" max="3069" width="5.875" style="11" customWidth="1"/>
    <col min="3070" max="3070" width="22.75" style="11" customWidth="1"/>
    <col min="3071" max="3071" width="20.75" style="11" customWidth="1"/>
    <col min="3072" max="3073" width="5.25" style="11" customWidth="1"/>
    <col min="3074" max="3075" width="9" style="11" hidden="1" customWidth="1"/>
    <col min="3076" max="3076" width="10.875" style="11" customWidth="1"/>
    <col min="3077" max="3077" width="13.25" style="11" customWidth="1"/>
    <col min="3078" max="3078" width="62.125" style="11" customWidth="1"/>
    <col min="3079" max="3324" width="9" style="11"/>
    <col min="3325" max="3325" width="5.875" style="11" customWidth="1"/>
    <col min="3326" max="3326" width="22.75" style="11" customWidth="1"/>
    <col min="3327" max="3327" width="20.75" style="11" customWidth="1"/>
    <col min="3328" max="3329" width="5.25" style="11" customWidth="1"/>
    <col min="3330" max="3331" width="9" style="11" hidden="1" customWidth="1"/>
    <col min="3332" max="3332" width="10.875" style="11" customWidth="1"/>
    <col min="3333" max="3333" width="13.25" style="11" customWidth="1"/>
    <col min="3334" max="3334" width="62.125" style="11" customWidth="1"/>
    <col min="3335" max="3580" width="9" style="11"/>
    <col min="3581" max="3581" width="5.875" style="11" customWidth="1"/>
    <col min="3582" max="3582" width="22.75" style="11" customWidth="1"/>
    <col min="3583" max="3583" width="20.75" style="11" customWidth="1"/>
    <col min="3584" max="3585" width="5.25" style="11" customWidth="1"/>
    <col min="3586" max="3587" width="9" style="11" hidden="1" customWidth="1"/>
    <col min="3588" max="3588" width="10.875" style="11" customWidth="1"/>
    <col min="3589" max="3589" width="13.25" style="11" customWidth="1"/>
    <col min="3590" max="3590" width="62.125" style="11" customWidth="1"/>
    <col min="3591" max="3836" width="9" style="11"/>
    <col min="3837" max="3837" width="5.875" style="11" customWidth="1"/>
    <col min="3838" max="3838" width="22.75" style="11" customWidth="1"/>
    <col min="3839" max="3839" width="20.75" style="11" customWidth="1"/>
    <col min="3840" max="3841" width="5.25" style="11" customWidth="1"/>
    <col min="3842" max="3843" width="9" style="11" hidden="1" customWidth="1"/>
    <col min="3844" max="3844" width="10.875" style="11" customWidth="1"/>
    <col min="3845" max="3845" width="13.25" style="11" customWidth="1"/>
    <col min="3846" max="3846" width="62.125" style="11" customWidth="1"/>
    <col min="3847" max="4092" width="9" style="11"/>
    <col min="4093" max="4093" width="5.875" style="11" customWidth="1"/>
    <col min="4094" max="4094" width="22.75" style="11" customWidth="1"/>
    <col min="4095" max="4095" width="20.75" style="11" customWidth="1"/>
    <col min="4096" max="4097" width="5.25" style="11" customWidth="1"/>
    <col min="4098" max="4099" width="9" style="11" hidden="1" customWidth="1"/>
    <col min="4100" max="4100" width="10.875" style="11" customWidth="1"/>
    <col min="4101" max="4101" width="13.25" style="11" customWidth="1"/>
    <col min="4102" max="4102" width="62.125" style="11" customWidth="1"/>
    <col min="4103" max="4348" width="9" style="11"/>
    <col min="4349" max="4349" width="5.875" style="11" customWidth="1"/>
    <col min="4350" max="4350" width="22.75" style="11" customWidth="1"/>
    <col min="4351" max="4351" width="20.75" style="11" customWidth="1"/>
    <col min="4352" max="4353" width="5.25" style="11" customWidth="1"/>
    <col min="4354" max="4355" width="9" style="11" hidden="1" customWidth="1"/>
    <col min="4356" max="4356" width="10.875" style="11" customWidth="1"/>
    <col min="4357" max="4357" width="13.25" style="11" customWidth="1"/>
    <col min="4358" max="4358" width="62.125" style="11" customWidth="1"/>
    <col min="4359" max="4604" width="9" style="11"/>
    <col min="4605" max="4605" width="5.875" style="11" customWidth="1"/>
    <col min="4606" max="4606" width="22.75" style="11" customWidth="1"/>
    <col min="4607" max="4607" width="20.75" style="11" customWidth="1"/>
    <col min="4608" max="4609" width="5.25" style="11" customWidth="1"/>
    <col min="4610" max="4611" width="9" style="11" hidden="1" customWidth="1"/>
    <col min="4612" max="4612" width="10.875" style="11" customWidth="1"/>
    <col min="4613" max="4613" width="13.25" style="11" customWidth="1"/>
    <col min="4614" max="4614" width="62.125" style="11" customWidth="1"/>
    <col min="4615" max="4860" width="9" style="11"/>
    <col min="4861" max="4861" width="5.875" style="11" customWidth="1"/>
    <col min="4862" max="4862" width="22.75" style="11" customWidth="1"/>
    <col min="4863" max="4863" width="20.75" style="11" customWidth="1"/>
    <col min="4864" max="4865" width="5.25" style="11" customWidth="1"/>
    <col min="4866" max="4867" width="9" style="11" hidden="1" customWidth="1"/>
    <col min="4868" max="4868" width="10.875" style="11" customWidth="1"/>
    <col min="4869" max="4869" width="13.25" style="11" customWidth="1"/>
    <col min="4870" max="4870" width="62.125" style="11" customWidth="1"/>
    <col min="4871" max="5116" width="9" style="11"/>
    <col min="5117" max="5117" width="5.875" style="11" customWidth="1"/>
    <col min="5118" max="5118" width="22.75" style="11" customWidth="1"/>
    <col min="5119" max="5119" width="20.75" style="11" customWidth="1"/>
    <col min="5120" max="5121" width="5.25" style="11" customWidth="1"/>
    <col min="5122" max="5123" width="9" style="11" hidden="1" customWidth="1"/>
    <col min="5124" max="5124" width="10.875" style="11" customWidth="1"/>
    <col min="5125" max="5125" width="13.25" style="11" customWidth="1"/>
    <col min="5126" max="5126" width="62.125" style="11" customWidth="1"/>
    <col min="5127" max="5372" width="9" style="11"/>
    <col min="5373" max="5373" width="5.875" style="11" customWidth="1"/>
    <col min="5374" max="5374" width="22.75" style="11" customWidth="1"/>
    <col min="5375" max="5375" width="20.75" style="11" customWidth="1"/>
    <col min="5376" max="5377" width="5.25" style="11" customWidth="1"/>
    <col min="5378" max="5379" width="9" style="11" hidden="1" customWidth="1"/>
    <col min="5380" max="5380" width="10.875" style="11" customWidth="1"/>
    <col min="5381" max="5381" width="13.25" style="11" customWidth="1"/>
    <col min="5382" max="5382" width="62.125" style="11" customWidth="1"/>
    <col min="5383" max="5628" width="9" style="11"/>
    <col min="5629" max="5629" width="5.875" style="11" customWidth="1"/>
    <col min="5630" max="5630" width="22.75" style="11" customWidth="1"/>
    <col min="5631" max="5631" width="20.75" style="11" customWidth="1"/>
    <col min="5632" max="5633" width="5.25" style="11" customWidth="1"/>
    <col min="5634" max="5635" width="9" style="11" hidden="1" customWidth="1"/>
    <col min="5636" max="5636" width="10.875" style="11" customWidth="1"/>
    <col min="5637" max="5637" width="13.25" style="11" customWidth="1"/>
    <col min="5638" max="5638" width="62.125" style="11" customWidth="1"/>
    <col min="5639" max="5884" width="9" style="11"/>
    <col min="5885" max="5885" width="5.875" style="11" customWidth="1"/>
    <col min="5886" max="5886" width="22.75" style="11" customWidth="1"/>
    <col min="5887" max="5887" width="20.75" style="11" customWidth="1"/>
    <col min="5888" max="5889" width="5.25" style="11" customWidth="1"/>
    <col min="5890" max="5891" width="9" style="11" hidden="1" customWidth="1"/>
    <col min="5892" max="5892" width="10.875" style="11" customWidth="1"/>
    <col min="5893" max="5893" width="13.25" style="11" customWidth="1"/>
    <col min="5894" max="5894" width="62.125" style="11" customWidth="1"/>
    <col min="5895" max="6140" width="9" style="11"/>
    <col min="6141" max="6141" width="5.875" style="11" customWidth="1"/>
    <col min="6142" max="6142" width="22.75" style="11" customWidth="1"/>
    <col min="6143" max="6143" width="20.75" style="11" customWidth="1"/>
    <col min="6144" max="6145" width="5.25" style="11" customWidth="1"/>
    <col min="6146" max="6147" width="9" style="11" hidden="1" customWidth="1"/>
    <col min="6148" max="6148" width="10.875" style="11" customWidth="1"/>
    <col min="6149" max="6149" width="13.25" style="11" customWidth="1"/>
    <col min="6150" max="6150" width="62.125" style="11" customWidth="1"/>
    <col min="6151" max="6396" width="9" style="11"/>
    <col min="6397" max="6397" width="5.875" style="11" customWidth="1"/>
    <col min="6398" max="6398" width="22.75" style="11" customWidth="1"/>
    <col min="6399" max="6399" width="20.75" style="11" customWidth="1"/>
    <col min="6400" max="6401" width="5.25" style="11" customWidth="1"/>
    <col min="6402" max="6403" width="9" style="11" hidden="1" customWidth="1"/>
    <col min="6404" max="6404" width="10.875" style="11" customWidth="1"/>
    <col min="6405" max="6405" width="13.25" style="11" customWidth="1"/>
    <col min="6406" max="6406" width="62.125" style="11" customWidth="1"/>
    <col min="6407" max="6652" width="9" style="11"/>
    <col min="6653" max="6653" width="5.875" style="11" customWidth="1"/>
    <col min="6654" max="6654" width="22.75" style="11" customWidth="1"/>
    <col min="6655" max="6655" width="20.75" style="11" customWidth="1"/>
    <col min="6656" max="6657" width="5.25" style="11" customWidth="1"/>
    <col min="6658" max="6659" width="9" style="11" hidden="1" customWidth="1"/>
    <col min="6660" max="6660" width="10.875" style="11" customWidth="1"/>
    <col min="6661" max="6661" width="13.25" style="11" customWidth="1"/>
    <col min="6662" max="6662" width="62.125" style="11" customWidth="1"/>
    <col min="6663" max="6908" width="9" style="11"/>
    <col min="6909" max="6909" width="5.875" style="11" customWidth="1"/>
    <col min="6910" max="6910" width="22.75" style="11" customWidth="1"/>
    <col min="6911" max="6911" width="20.75" style="11" customWidth="1"/>
    <col min="6912" max="6913" width="5.25" style="11" customWidth="1"/>
    <col min="6914" max="6915" width="9" style="11" hidden="1" customWidth="1"/>
    <col min="6916" max="6916" width="10.875" style="11" customWidth="1"/>
    <col min="6917" max="6917" width="13.25" style="11" customWidth="1"/>
    <col min="6918" max="6918" width="62.125" style="11" customWidth="1"/>
    <col min="6919" max="7164" width="9" style="11"/>
    <col min="7165" max="7165" width="5.875" style="11" customWidth="1"/>
    <col min="7166" max="7166" width="22.75" style="11" customWidth="1"/>
    <col min="7167" max="7167" width="20.75" style="11" customWidth="1"/>
    <col min="7168" max="7169" width="5.25" style="11" customWidth="1"/>
    <col min="7170" max="7171" width="9" style="11" hidden="1" customWidth="1"/>
    <col min="7172" max="7172" width="10.875" style="11" customWidth="1"/>
    <col min="7173" max="7173" width="13.25" style="11" customWidth="1"/>
    <col min="7174" max="7174" width="62.125" style="11" customWidth="1"/>
    <col min="7175" max="7420" width="9" style="11"/>
    <col min="7421" max="7421" width="5.875" style="11" customWidth="1"/>
    <col min="7422" max="7422" width="22.75" style="11" customWidth="1"/>
    <col min="7423" max="7423" width="20.75" style="11" customWidth="1"/>
    <col min="7424" max="7425" width="5.25" style="11" customWidth="1"/>
    <col min="7426" max="7427" width="9" style="11" hidden="1" customWidth="1"/>
    <col min="7428" max="7428" width="10.875" style="11" customWidth="1"/>
    <col min="7429" max="7429" width="13.25" style="11" customWidth="1"/>
    <col min="7430" max="7430" width="62.125" style="11" customWidth="1"/>
    <col min="7431" max="7676" width="9" style="11"/>
    <col min="7677" max="7677" width="5.875" style="11" customWidth="1"/>
    <col min="7678" max="7678" width="22.75" style="11" customWidth="1"/>
    <col min="7679" max="7679" width="20.75" style="11" customWidth="1"/>
    <col min="7680" max="7681" width="5.25" style="11" customWidth="1"/>
    <col min="7682" max="7683" width="9" style="11" hidden="1" customWidth="1"/>
    <col min="7684" max="7684" width="10.875" style="11" customWidth="1"/>
    <col min="7685" max="7685" width="13.25" style="11" customWidth="1"/>
    <col min="7686" max="7686" width="62.125" style="11" customWidth="1"/>
    <col min="7687" max="7932" width="9" style="11"/>
    <col min="7933" max="7933" width="5.875" style="11" customWidth="1"/>
    <col min="7934" max="7934" width="22.75" style="11" customWidth="1"/>
    <col min="7935" max="7935" width="20.75" style="11" customWidth="1"/>
    <col min="7936" max="7937" width="5.25" style="11" customWidth="1"/>
    <col min="7938" max="7939" width="9" style="11" hidden="1" customWidth="1"/>
    <col min="7940" max="7940" width="10.875" style="11" customWidth="1"/>
    <col min="7941" max="7941" width="13.25" style="11" customWidth="1"/>
    <col min="7942" max="7942" width="62.125" style="11" customWidth="1"/>
    <col min="7943" max="8188" width="9" style="11"/>
    <col min="8189" max="8189" width="5.875" style="11" customWidth="1"/>
    <col min="8190" max="8190" width="22.75" style="11" customWidth="1"/>
    <col min="8191" max="8191" width="20.75" style="11" customWidth="1"/>
    <col min="8192" max="8193" width="5.25" style="11" customWidth="1"/>
    <col min="8194" max="8195" width="9" style="11" hidden="1" customWidth="1"/>
    <col min="8196" max="8196" width="10.875" style="11" customWidth="1"/>
    <col min="8197" max="8197" width="13.25" style="11" customWidth="1"/>
    <col min="8198" max="8198" width="62.125" style="11" customWidth="1"/>
    <col min="8199" max="8444" width="9" style="11"/>
    <col min="8445" max="8445" width="5.875" style="11" customWidth="1"/>
    <col min="8446" max="8446" width="22.75" style="11" customWidth="1"/>
    <col min="8447" max="8447" width="20.75" style="11" customWidth="1"/>
    <col min="8448" max="8449" width="5.25" style="11" customWidth="1"/>
    <col min="8450" max="8451" width="9" style="11" hidden="1" customWidth="1"/>
    <col min="8452" max="8452" width="10.875" style="11" customWidth="1"/>
    <col min="8453" max="8453" width="13.25" style="11" customWidth="1"/>
    <col min="8454" max="8454" width="62.125" style="11" customWidth="1"/>
    <col min="8455" max="8700" width="9" style="11"/>
    <col min="8701" max="8701" width="5.875" style="11" customWidth="1"/>
    <col min="8702" max="8702" width="22.75" style="11" customWidth="1"/>
    <col min="8703" max="8703" width="20.75" style="11" customWidth="1"/>
    <col min="8704" max="8705" width="5.25" style="11" customWidth="1"/>
    <col min="8706" max="8707" width="9" style="11" hidden="1" customWidth="1"/>
    <col min="8708" max="8708" width="10.875" style="11" customWidth="1"/>
    <col min="8709" max="8709" width="13.25" style="11" customWidth="1"/>
    <col min="8710" max="8710" width="62.125" style="11" customWidth="1"/>
    <col min="8711" max="8956" width="9" style="11"/>
    <col min="8957" max="8957" width="5.875" style="11" customWidth="1"/>
    <col min="8958" max="8958" width="22.75" style="11" customWidth="1"/>
    <col min="8959" max="8959" width="20.75" style="11" customWidth="1"/>
    <col min="8960" max="8961" width="5.25" style="11" customWidth="1"/>
    <col min="8962" max="8963" width="9" style="11" hidden="1" customWidth="1"/>
    <col min="8964" max="8964" width="10.875" style="11" customWidth="1"/>
    <col min="8965" max="8965" width="13.25" style="11" customWidth="1"/>
    <col min="8966" max="8966" width="62.125" style="11" customWidth="1"/>
    <col min="8967" max="9212" width="9" style="11"/>
    <col min="9213" max="9213" width="5.875" style="11" customWidth="1"/>
    <col min="9214" max="9214" width="22.75" style="11" customWidth="1"/>
    <col min="9215" max="9215" width="20.75" style="11" customWidth="1"/>
    <col min="9216" max="9217" width="5.25" style="11" customWidth="1"/>
    <col min="9218" max="9219" width="9" style="11" hidden="1" customWidth="1"/>
    <col min="9220" max="9220" width="10.875" style="11" customWidth="1"/>
    <col min="9221" max="9221" width="13.25" style="11" customWidth="1"/>
    <col min="9222" max="9222" width="62.125" style="11" customWidth="1"/>
    <col min="9223" max="9468" width="9" style="11"/>
    <col min="9469" max="9469" width="5.875" style="11" customWidth="1"/>
    <col min="9470" max="9470" width="22.75" style="11" customWidth="1"/>
    <col min="9471" max="9471" width="20.75" style="11" customWidth="1"/>
    <col min="9472" max="9473" width="5.25" style="11" customWidth="1"/>
    <col min="9474" max="9475" width="9" style="11" hidden="1" customWidth="1"/>
    <col min="9476" max="9476" width="10.875" style="11" customWidth="1"/>
    <col min="9477" max="9477" width="13.25" style="11" customWidth="1"/>
    <col min="9478" max="9478" width="62.125" style="11" customWidth="1"/>
    <col min="9479" max="9724" width="9" style="11"/>
    <col min="9725" max="9725" width="5.875" style="11" customWidth="1"/>
    <col min="9726" max="9726" width="22.75" style="11" customWidth="1"/>
    <col min="9727" max="9727" width="20.75" style="11" customWidth="1"/>
    <col min="9728" max="9729" width="5.25" style="11" customWidth="1"/>
    <col min="9730" max="9731" width="9" style="11" hidden="1" customWidth="1"/>
    <col min="9732" max="9732" width="10.875" style="11" customWidth="1"/>
    <col min="9733" max="9733" width="13.25" style="11" customWidth="1"/>
    <col min="9734" max="9734" width="62.125" style="11" customWidth="1"/>
    <col min="9735" max="9980" width="9" style="11"/>
    <col min="9981" max="9981" width="5.875" style="11" customWidth="1"/>
    <col min="9982" max="9982" width="22.75" style="11" customWidth="1"/>
    <col min="9983" max="9983" width="20.75" style="11" customWidth="1"/>
    <col min="9984" max="9985" width="5.25" style="11" customWidth="1"/>
    <col min="9986" max="9987" width="9" style="11" hidden="1" customWidth="1"/>
    <col min="9988" max="9988" width="10.875" style="11" customWidth="1"/>
    <col min="9989" max="9989" width="13.25" style="11" customWidth="1"/>
    <col min="9990" max="9990" width="62.125" style="11" customWidth="1"/>
    <col min="9991" max="10236" width="9" style="11"/>
    <col min="10237" max="10237" width="5.875" style="11" customWidth="1"/>
    <col min="10238" max="10238" width="22.75" style="11" customWidth="1"/>
    <col min="10239" max="10239" width="20.75" style="11" customWidth="1"/>
    <col min="10240" max="10241" width="5.25" style="11" customWidth="1"/>
    <col min="10242" max="10243" width="9" style="11" hidden="1" customWidth="1"/>
    <col min="10244" max="10244" width="10.875" style="11" customWidth="1"/>
    <col min="10245" max="10245" width="13.25" style="11" customWidth="1"/>
    <col min="10246" max="10246" width="62.125" style="11" customWidth="1"/>
    <col min="10247" max="10492" width="9" style="11"/>
    <col min="10493" max="10493" width="5.875" style="11" customWidth="1"/>
    <col min="10494" max="10494" width="22.75" style="11" customWidth="1"/>
    <col min="10495" max="10495" width="20.75" style="11" customWidth="1"/>
    <col min="10496" max="10497" width="5.25" style="11" customWidth="1"/>
    <col min="10498" max="10499" width="9" style="11" hidden="1" customWidth="1"/>
    <col min="10500" max="10500" width="10.875" style="11" customWidth="1"/>
    <col min="10501" max="10501" width="13.25" style="11" customWidth="1"/>
    <col min="10502" max="10502" width="62.125" style="11" customWidth="1"/>
    <col min="10503" max="10748" width="9" style="11"/>
    <col min="10749" max="10749" width="5.875" style="11" customWidth="1"/>
    <col min="10750" max="10750" width="22.75" style="11" customWidth="1"/>
    <col min="10751" max="10751" width="20.75" style="11" customWidth="1"/>
    <col min="10752" max="10753" width="5.25" style="11" customWidth="1"/>
    <col min="10754" max="10755" width="9" style="11" hidden="1" customWidth="1"/>
    <col min="10756" max="10756" width="10.875" style="11" customWidth="1"/>
    <col min="10757" max="10757" width="13.25" style="11" customWidth="1"/>
    <col min="10758" max="10758" width="62.125" style="11" customWidth="1"/>
    <col min="10759" max="11004" width="9" style="11"/>
    <col min="11005" max="11005" width="5.875" style="11" customWidth="1"/>
    <col min="11006" max="11006" width="22.75" style="11" customWidth="1"/>
    <col min="11007" max="11007" width="20.75" style="11" customWidth="1"/>
    <col min="11008" max="11009" width="5.25" style="11" customWidth="1"/>
    <col min="11010" max="11011" width="9" style="11" hidden="1" customWidth="1"/>
    <col min="11012" max="11012" width="10.875" style="11" customWidth="1"/>
    <col min="11013" max="11013" width="13.25" style="11" customWidth="1"/>
    <col min="11014" max="11014" width="62.125" style="11" customWidth="1"/>
    <col min="11015" max="11260" width="9" style="11"/>
    <col min="11261" max="11261" width="5.875" style="11" customWidth="1"/>
    <col min="11262" max="11262" width="22.75" style="11" customWidth="1"/>
    <col min="11263" max="11263" width="20.75" style="11" customWidth="1"/>
    <col min="11264" max="11265" width="5.25" style="11" customWidth="1"/>
    <col min="11266" max="11267" width="9" style="11" hidden="1" customWidth="1"/>
    <col min="11268" max="11268" width="10.875" style="11" customWidth="1"/>
    <col min="11269" max="11269" width="13.25" style="11" customWidth="1"/>
    <col min="11270" max="11270" width="62.125" style="11" customWidth="1"/>
    <col min="11271" max="11516" width="9" style="11"/>
    <col min="11517" max="11517" width="5.875" style="11" customWidth="1"/>
    <col min="11518" max="11518" width="22.75" style="11" customWidth="1"/>
    <col min="11519" max="11519" width="20.75" style="11" customWidth="1"/>
    <col min="11520" max="11521" width="5.25" style="11" customWidth="1"/>
    <col min="11522" max="11523" width="9" style="11" hidden="1" customWidth="1"/>
    <col min="11524" max="11524" width="10.875" style="11" customWidth="1"/>
    <col min="11525" max="11525" width="13.25" style="11" customWidth="1"/>
    <col min="11526" max="11526" width="62.125" style="11" customWidth="1"/>
    <col min="11527" max="11772" width="9" style="11"/>
    <col min="11773" max="11773" width="5.875" style="11" customWidth="1"/>
    <col min="11774" max="11774" width="22.75" style="11" customWidth="1"/>
    <col min="11775" max="11775" width="20.75" style="11" customWidth="1"/>
    <col min="11776" max="11777" width="5.25" style="11" customWidth="1"/>
    <col min="11778" max="11779" width="9" style="11" hidden="1" customWidth="1"/>
    <col min="11780" max="11780" width="10.875" style="11" customWidth="1"/>
    <col min="11781" max="11781" width="13.25" style="11" customWidth="1"/>
    <col min="11782" max="11782" width="62.125" style="11" customWidth="1"/>
    <col min="11783" max="12028" width="9" style="11"/>
    <col min="12029" max="12029" width="5.875" style="11" customWidth="1"/>
    <col min="12030" max="12030" width="22.75" style="11" customWidth="1"/>
    <col min="12031" max="12031" width="20.75" style="11" customWidth="1"/>
    <col min="12032" max="12033" width="5.25" style="11" customWidth="1"/>
    <col min="12034" max="12035" width="9" style="11" hidden="1" customWidth="1"/>
    <col min="12036" max="12036" width="10.875" style="11" customWidth="1"/>
    <col min="12037" max="12037" width="13.25" style="11" customWidth="1"/>
    <col min="12038" max="12038" width="62.125" style="11" customWidth="1"/>
    <col min="12039" max="12284" width="9" style="11"/>
    <col min="12285" max="12285" width="5.875" style="11" customWidth="1"/>
    <col min="12286" max="12286" width="22.75" style="11" customWidth="1"/>
    <col min="12287" max="12287" width="20.75" style="11" customWidth="1"/>
    <col min="12288" max="12289" width="5.25" style="11" customWidth="1"/>
    <col min="12290" max="12291" width="9" style="11" hidden="1" customWidth="1"/>
    <col min="12292" max="12292" width="10.875" style="11" customWidth="1"/>
    <col min="12293" max="12293" width="13.25" style="11" customWidth="1"/>
    <col min="12294" max="12294" width="62.125" style="11" customWidth="1"/>
    <col min="12295" max="12540" width="9" style="11"/>
    <col min="12541" max="12541" width="5.875" style="11" customWidth="1"/>
    <col min="12542" max="12542" width="22.75" style="11" customWidth="1"/>
    <col min="12543" max="12543" width="20.75" style="11" customWidth="1"/>
    <col min="12544" max="12545" width="5.25" style="11" customWidth="1"/>
    <col min="12546" max="12547" width="9" style="11" hidden="1" customWidth="1"/>
    <col min="12548" max="12548" width="10.875" style="11" customWidth="1"/>
    <col min="12549" max="12549" width="13.25" style="11" customWidth="1"/>
    <col min="12550" max="12550" width="62.125" style="11" customWidth="1"/>
    <col min="12551" max="12796" width="9" style="11"/>
    <col min="12797" max="12797" width="5.875" style="11" customWidth="1"/>
    <col min="12798" max="12798" width="22.75" style="11" customWidth="1"/>
    <col min="12799" max="12799" width="20.75" style="11" customWidth="1"/>
    <col min="12800" max="12801" width="5.25" style="11" customWidth="1"/>
    <col min="12802" max="12803" width="9" style="11" hidden="1" customWidth="1"/>
    <col min="12804" max="12804" width="10.875" style="11" customWidth="1"/>
    <col min="12805" max="12805" width="13.25" style="11" customWidth="1"/>
    <col min="12806" max="12806" width="62.125" style="11" customWidth="1"/>
    <col min="12807" max="13052" width="9" style="11"/>
    <col min="13053" max="13053" width="5.875" style="11" customWidth="1"/>
    <col min="13054" max="13054" width="22.75" style="11" customWidth="1"/>
    <col min="13055" max="13055" width="20.75" style="11" customWidth="1"/>
    <col min="13056" max="13057" width="5.25" style="11" customWidth="1"/>
    <col min="13058" max="13059" width="9" style="11" hidden="1" customWidth="1"/>
    <col min="13060" max="13060" width="10.875" style="11" customWidth="1"/>
    <col min="13061" max="13061" width="13.25" style="11" customWidth="1"/>
    <col min="13062" max="13062" width="62.125" style="11" customWidth="1"/>
    <col min="13063" max="13308" width="9" style="11"/>
    <col min="13309" max="13309" width="5.875" style="11" customWidth="1"/>
    <col min="13310" max="13310" width="22.75" style="11" customWidth="1"/>
    <col min="13311" max="13311" width="20.75" style="11" customWidth="1"/>
    <col min="13312" max="13313" width="5.25" style="11" customWidth="1"/>
    <col min="13314" max="13315" width="9" style="11" hidden="1" customWidth="1"/>
    <col min="13316" max="13316" width="10.875" style="11" customWidth="1"/>
    <col min="13317" max="13317" width="13.25" style="11" customWidth="1"/>
    <col min="13318" max="13318" width="62.125" style="11" customWidth="1"/>
    <col min="13319" max="13564" width="9" style="11"/>
    <col min="13565" max="13565" width="5.875" style="11" customWidth="1"/>
    <col min="13566" max="13566" width="22.75" style="11" customWidth="1"/>
    <col min="13567" max="13567" width="20.75" style="11" customWidth="1"/>
    <col min="13568" max="13569" width="5.25" style="11" customWidth="1"/>
    <col min="13570" max="13571" width="9" style="11" hidden="1" customWidth="1"/>
    <col min="13572" max="13572" width="10.875" style="11" customWidth="1"/>
    <col min="13573" max="13573" width="13.25" style="11" customWidth="1"/>
    <col min="13574" max="13574" width="62.125" style="11" customWidth="1"/>
    <col min="13575" max="13820" width="9" style="11"/>
    <col min="13821" max="13821" width="5.875" style="11" customWidth="1"/>
    <col min="13822" max="13822" width="22.75" style="11" customWidth="1"/>
    <col min="13823" max="13823" width="20.75" style="11" customWidth="1"/>
    <col min="13824" max="13825" width="5.25" style="11" customWidth="1"/>
    <col min="13826" max="13827" width="9" style="11" hidden="1" customWidth="1"/>
    <col min="13828" max="13828" width="10.875" style="11" customWidth="1"/>
    <col min="13829" max="13829" width="13.25" style="11" customWidth="1"/>
    <col min="13830" max="13830" width="62.125" style="11" customWidth="1"/>
    <col min="13831" max="14076" width="9" style="11"/>
    <col min="14077" max="14077" width="5.875" style="11" customWidth="1"/>
    <col min="14078" max="14078" width="22.75" style="11" customWidth="1"/>
    <col min="14079" max="14079" width="20.75" style="11" customWidth="1"/>
    <col min="14080" max="14081" width="5.25" style="11" customWidth="1"/>
    <col min="14082" max="14083" width="9" style="11" hidden="1" customWidth="1"/>
    <col min="14084" max="14084" width="10.875" style="11" customWidth="1"/>
    <col min="14085" max="14085" width="13.25" style="11" customWidth="1"/>
    <col min="14086" max="14086" width="62.125" style="11" customWidth="1"/>
    <col min="14087" max="14332" width="9" style="11"/>
    <col min="14333" max="14333" width="5.875" style="11" customWidth="1"/>
    <col min="14334" max="14334" width="22.75" style="11" customWidth="1"/>
    <col min="14335" max="14335" width="20.75" style="11" customWidth="1"/>
    <col min="14336" max="14337" width="5.25" style="11" customWidth="1"/>
    <col min="14338" max="14339" width="9" style="11" hidden="1" customWidth="1"/>
    <col min="14340" max="14340" width="10.875" style="11" customWidth="1"/>
    <col min="14341" max="14341" width="13.25" style="11" customWidth="1"/>
    <col min="14342" max="14342" width="62.125" style="11" customWidth="1"/>
    <col min="14343" max="14588" width="9" style="11"/>
    <col min="14589" max="14589" width="5.875" style="11" customWidth="1"/>
    <col min="14590" max="14590" width="22.75" style="11" customWidth="1"/>
    <col min="14591" max="14591" width="20.75" style="11" customWidth="1"/>
    <col min="14592" max="14593" width="5.25" style="11" customWidth="1"/>
    <col min="14594" max="14595" width="9" style="11" hidden="1" customWidth="1"/>
    <col min="14596" max="14596" width="10.875" style="11" customWidth="1"/>
    <col min="14597" max="14597" width="13.25" style="11" customWidth="1"/>
    <col min="14598" max="14598" width="62.125" style="11" customWidth="1"/>
    <col min="14599" max="14844" width="9" style="11"/>
    <col min="14845" max="14845" width="5.875" style="11" customWidth="1"/>
    <col min="14846" max="14846" width="22.75" style="11" customWidth="1"/>
    <col min="14847" max="14847" width="20.75" style="11" customWidth="1"/>
    <col min="14848" max="14849" width="5.25" style="11" customWidth="1"/>
    <col min="14850" max="14851" width="9" style="11" hidden="1" customWidth="1"/>
    <col min="14852" max="14852" width="10.875" style="11" customWidth="1"/>
    <col min="14853" max="14853" width="13.25" style="11" customWidth="1"/>
    <col min="14854" max="14854" width="62.125" style="11" customWidth="1"/>
    <col min="14855" max="15100" width="9" style="11"/>
    <col min="15101" max="15101" width="5.875" style="11" customWidth="1"/>
    <col min="15102" max="15102" width="22.75" style="11" customWidth="1"/>
    <col min="15103" max="15103" width="20.75" style="11" customWidth="1"/>
    <col min="15104" max="15105" width="5.25" style="11" customWidth="1"/>
    <col min="15106" max="15107" width="9" style="11" hidden="1" customWidth="1"/>
    <col min="15108" max="15108" width="10.875" style="11" customWidth="1"/>
    <col min="15109" max="15109" width="13.25" style="11" customWidth="1"/>
    <col min="15110" max="15110" width="62.125" style="11" customWidth="1"/>
    <col min="15111" max="15356" width="9" style="11"/>
    <col min="15357" max="15357" width="5.875" style="11" customWidth="1"/>
    <col min="15358" max="15358" width="22.75" style="11" customWidth="1"/>
    <col min="15359" max="15359" width="20.75" style="11" customWidth="1"/>
    <col min="15360" max="15361" width="5.25" style="11" customWidth="1"/>
    <col min="15362" max="15363" width="9" style="11" hidden="1" customWidth="1"/>
    <col min="15364" max="15364" width="10.875" style="11" customWidth="1"/>
    <col min="15365" max="15365" width="13.25" style="11" customWidth="1"/>
    <col min="15366" max="15366" width="62.125" style="11" customWidth="1"/>
    <col min="15367" max="15612" width="9" style="11"/>
    <col min="15613" max="15613" width="5.875" style="11" customWidth="1"/>
    <col min="15614" max="15614" width="22.75" style="11" customWidth="1"/>
    <col min="15615" max="15615" width="20.75" style="11" customWidth="1"/>
    <col min="15616" max="15617" width="5.25" style="11" customWidth="1"/>
    <col min="15618" max="15619" width="9" style="11" hidden="1" customWidth="1"/>
    <col min="15620" max="15620" width="10.875" style="11" customWidth="1"/>
    <col min="15621" max="15621" width="13.25" style="11" customWidth="1"/>
    <col min="15622" max="15622" width="62.125" style="11" customWidth="1"/>
    <col min="15623" max="15868" width="9" style="11"/>
    <col min="15869" max="15869" width="5.875" style="11" customWidth="1"/>
    <col min="15870" max="15870" width="22.75" style="11" customWidth="1"/>
    <col min="15871" max="15871" width="20.75" style="11" customWidth="1"/>
    <col min="15872" max="15873" width="5.25" style="11" customWidth="1"/>
    <col min="15874" max="15875" width="9" style="11" hidden="1" customWidth="1"/>
    <col min="15876" max="15876" width="10.875" style="11" customWidth="1"/>
    <col min="15877" max="15877" width="13.25" style="11" customWidth="1"/>
    <col min="15878" max="15878" width="62.125" style="11" customWidth="1"/>
    <col min="15879" max="16124" width="9" style="11"/>
    <col min="16125" max="16125" width="5.875" style="11" customWidth="1"/>
    <col min="16126" max="16126" width="22.75" style="11" customWidth="1"/>
    <col min="16127" max="16127" width="20.75" style="11" customWidth="1"/>
    <col min="16128" max="16129" width="5.25" style="11" customWidth="1"/>
    <col min="16130" max="16131" width="9" style="11" hidden="1" customWidth="1"/>
    <col min="16132" max="16132" width="10.875" style="11" customWidth="1"/>
    <col min="16133" max="16133" width="13.25" style="11" customWidth="1"/>
    <col min="16134" max="16134" width="62.125" style="11" customWidth="1"/>
    <col min="16135" max="16384" width="9" style="11"/>
  </cols>
  <sheetData>
    <row r="1" spans="1:6" s="1" customFormat="1" ht="24.95" customHeight="1">
      <c r="A1" s="90" t="s">
        <v>13</v>
      </c>
      <c r="B1" s="91"/>
      <c r="C1" s="91"/>
      <c r="D1" s="90"/>
      <c r="E1" s="90"/>
      <c r="F1" s="91"/>
    </row>
    <row r="2" spans="1:6" s="2" customFormat="1" ht="26.1" customHeight="1">
      <c r="A2" s="12" t="s">
        <v>1</v>
      </c>
      <c r="B2" s="48" t="s">
        <v>14</v>
      </c>
      <c r="C2" s="48" t="s">
        <v>15</v>
      </c>
      <c r="D2" s="13" t="s">
        <v>4</v>
      </c>
      <c r="E2" s="13" t="s">
        <v>3</v>
      </c>
      <c r="F2" s="36" t="s">
        <v>5</v>
      </c>
    </row>
    <row r="3" spans="1:6" s="47" customFormat="1" ht="27.95" customHeight="1">
      <c r="A3" s="55" t="s">
        <v>16</v>
      </c>
      <c r="B3" s="59"/>
      <c r="C3" s="60"/>
      <c r="D3" s="61"/>
      <c r="E3" s="51"/>
      <c r="F3" s="52"/>
    </row>
    <row r="4" spans="1:6" s="47" customFormat="1" ht="27.95" customHeight="1">
      <c r="A4" s="55" t="s">
        <v>17</v>
      </c>
      <c r="B4" s="50"/>
      <c r="C4" s="50"/>
      <c r="D4" s="51"/>
      <c r="E4" s="51"/>
      <c r="F4" s="52"/>
    </row>
    <row r="5" spans="1:6" s="47" customFormat="1" ht="27.95" customHeight="1">
      <c r="A5" s="49">
        <v>1</v>
      </c>
      <c r="B5" s="50" t="s">
        <v>18</v>
      </c>
      <c r="C5" s="50" t="s">
        <v>19</v>
      </c>
      <c r="D5" s="51" t="s">
        <v>20</v>
      </c>
      <c r="E5" s="51">
        <v>4</v>
      </c>
      <c r="F5" s="52" t="s">
        <v>21</v>
      </c>
    </row>
    <row r="6" spans="1:6" s="47" customFormat="1" ht="27.95" customHeight="1">
      <c r="A6" s="49">
        <v>2</v>
      </c>
      <c r="B6" s="50" t="s">
        <v>18</v>
      </c>
      <c r="C6" s="50" t="s">
        <v>22</v>
      </c>
      <c r="D6" s="51" t="s">
        <v>20</v>
      </c>
      <c r="E6" s="51">
        <v>1</v>
      </c>
      <c r="F6" s="52" t="s">
        <v>21</v>
      </c>
    </row>
    <row r="7" spans="1:6" s="47" customFormat="1" ht="27.95" customHeight="1">
      <c r="A7" s="49">
        <v>3</v>
      </c>
      <c r="B7" s="50" t="s">
        <v>23</v>
      </c>
      <c r="C7" s="50"/>
      <c r="D7" s="51" t="s">
        <v>24</v>
      </c>
      <c r="E7" s="51">
        <v>8</v>
      </c>
      <c r="F7" s="52" t="s">
        <v>25</v>
      </c>
    </row>
    <row r="8" spans="1:6" s="47" customFormat="1" ht="27.95" customHeight="1">
      <c r="A8" s="55" t="s">
        <v>26</v>
      </c>
      <c r="B8" s="50"/>
      <c r="C8" s="55"/>
      <c r="D8" s="51"/>
      <c r="E8" s="51"/>
      <c r="F8" s="52"/>
    </row>
    <row r="9" spans="1:6" s="47" customFormat="1" ht="27.95" customHeight="1">
      <c r="A9" s="49">
        <v>1</v>
      </c>
      <c r="B9" s="50" t="s">
        <v>18</v>
      </c>
      <c r="C9" s="50" t="s">
        <v>19</v>
      </c>
      <c r="D9" s="51" t="s">
        <v>20</v>
      </c>
      <c r="E9" s="51">
        <v>1</v>
      </c>
      <c r="F9" s="52" t="s">
        <v>21</v>
      </c>
    </row>
    <row r="10" spans="1:6" s="47" customFormat="1" ht="27.95" customHeight="1">
      <c r="A10" s="49">
        <v>2</v>
      </c>
      <c r="B10" s="50" t="s">
        <v>18</v>
      </c>
      <c r="C10" s="50" t="s">
        <v>27</v>
      </c>
      <c r="D10" s="51" t="s">
        <v>20</v>
      </c>
      <c r="E10" s="51">
        <v>1</v>
      </c>
      <c r="F10" s="52" t="s">
        <v>21</v>
      </c>
    </row>
    <row r="11" spans="1:6" s="47" customFormat="1" ht="27.95" customHeight="1">
      <c r="A11" s="49">
        <v>3</v>
      </c>
      <c r="B11" s="50" t="s">
        <v>28</v>
      </c>
      <c r="C11" s="50" t="s">
        <v>29</v>
      </c>
      <c r="D11" s="51" t="s">
        <v>20</v>
      </c>
      <c r="E11" s="51">
        <v>1</v>
      </c>
      <c r="F11" s="52" t="s">
        <v>21</v>
      </c>
    </row>
    <row r="12" spans="1:6" s="47" customFormat="1" ht="27.95" customHeight="1">
      <c r="A12" s="49">
        <v>4</v>
      </c>
      <c r="B12" s="50" t="s">
        <v>18</v>
      </c>
      <c r="C12" s="50" t="s">
        <v>30</v>
      </c>
      <c r="D12" s="51" t="s">
        <v>20</v>
      </c>
      <c r="E12" s="51">
        <v>1</v>
      </c>
      <c r="F12" s="52" t="s">
        <v>21</v>
      </c>
    </row>
    <row r="13" spans="1:6" s="47" customFormat="1" ht="27.95" customHeight="1">
      <c r="A13" s="49">
        <v>5</v>
      </c>
      <c r="B13" s="50" t="s">
        <v>18</v>
      </c>
      <c r="C13" s="50" t="s">
        <v>31</v>
      </c>
      <c r="D13" s="51" t="s">
        <v>20</v>
      </c>
      <c r="E13" s="51">
        <v>1</v>
      </c>
      <c r="F13" s="52" t="s">
        <v>21</v>
      </c>
    </row>
    <row r="14" spans="1:6" s="47" customFormat="1" ht="27.95" customHeight="1">
      <c r="A14" s="49">
        <v>6</v>
      </c>
      <c r="B14" s="50" t="s">
        <v>32</v>
      </c>
      <c r="C14" s="50" t="s">
        <v>33</v>
      </c>
      <c r="D14" s="51" t="s">
        <v>20</v>
      </c>
      <c r="E14" s="51">
        <v>3</v>
      </c>
      <c r="F14" s="52" t="s">
        <v>21</v>
      </c>
    </row>
    <row r="15" spans="1:6" s="47" customFormat="1" ht="27.95" customHeight="1">
      <c r="A15" s="49">
        <v>7</v>
      </c>
      <c r="B15" s="69" t="s">
        <v>34</v>
      </c>
      <c r="C15" s="69" t="s">
        <v>35</v>
      </c>
      <c r="D15" s="51" t="s">
        <v>20</v>
      </c>
      <c r="E15" s="51">
        <v>3</v>
      </c>
      <c r="F15" s="52" t="s">
        <v>36</v>
      </c>
    </row>
    <row r="16" spans="1:6" s="47" customFormat="1" ht="27.95" customHeight="1">
      <c r="A16" s="49">
        <v>8</v>
      </c>
      <c r="B16" s="50" t="s">
        <v>37</v>
      </c>
      <c r="C16" s="50" t="s">
        <v>38</v>
      </c>
      <c r="D16" s="51" t="s">
        <v>39</v>
      </c>
      <c r="E16" s="51">
        <v>4</v>
      </c>
      <c r="F16" s="52" t="s">
        <v>40</v>
      </c>
    </row>
    <row r="17" spans="1:6" s="47" customFormat="1" ht="27.95" customHeight="1">
      <c r="A17" s="49">
        <v>9</v>
      </c>
      <c r="B17" s="50" t="s">
        <v>41</v>
      </c>
      <c r="C17" s="50"/>
      <c r="D17" s="51" t="s">
        <v>39</v>
      </c>
      <c r="E17" s="51">
        <v>3</v>
      </c>
      <c r="F17" s="52" t="s">
        <v>42</v>
      </c>
    </row>
    <row r="18" spans="1:6" s="47" customFormat="1" ht="27.95" customHeight="1">
      <c r="A18" s="49">
        <v>10</v>
      </c>
      <c r="B18" s="50" t="s">
        <v>43</v>
      </c>
      <c r="C18" s="77" t="s">
        <v>44</v>
      </c>
      <c r="D18" s="51" t="s">
        <v>39</v>
      </c>
      <c r="E18" s="51">
        <v>3</v>
      </c>
      <c r="F18" s="78" t="s">
        <v>43</v>
      </c>
    </row>
    <row r="19" spans="1:6" s="47" customFormat="1" ht="27.95" customHeight="1">
      <c r="A19" s="49">
        <v>11</v>
      </c>
      <c r="B19" s="50" t="s">
        <v>23</v>
      </c>
      <c r="C19" s="50"/>
      <c r="D19" s="51" t="s">
        <v>24</v>
      </c>
      <c r="E19" s="51">
        <v>8</v>
      </c>
      <c r="F19" s="52" t="s">
        <v>25</v>
      </c>
    </row>
    <row r="20" spans="1:6" s="47" customFormat="1" ht="27.95" customHeight="1">
      <c r="A20" s="49">
        <v>12</v>
      </c>
      <c r="B20" s="50" t="s">
        <v>45</v>
      </c>
      <c r="C20" s="50" t="s">
        <v>46</v>
      </c>
      <c r="D20" s="51" t="s">
        <v>20</v>
      </c>
      <c r="E20" s="51">
        <v>3</v>
      </c>
      <c r="F20" s="52" t="s">
        <v>47</v>
      </c>
    </row>
    <row r="21" spans="1:6" s="47" customFormat="1" ht="27.95" customHeight="1">
      <c r="A21" s="49">
        <v>13</v>
      </c>
      <c r="B21" s="50" t="s">
        <v>48</v>
      </c>
      <c r="C21" s="50" t="s">
        <v>49</v>
      </c>
      <c r="D21" s="51" t="s">
        <v>20</v>
      </c>
      <c r="E21" s="51">
        <v>1</v>
      </c>
      <c r="F21" s="52" t="s">
        <v>50</v>
      </c>
    </row>
    <row r="22" spans="1:6" s="47" customFormat="1" ht="27.95" customHeight="1">
      <c r="A22" s="49">
        <v>14</v>
      </c>
      <c r="B22" s="50" t="s">
        <v>51</v>
      </c>
      <c r="C22" s="50" t="s">
        <v>49</v>
      </c>
      <c r="D22" s="51" t="s">
        <v>52</v>
      </c>
      <c r="E22" s="51">
        <v>1</v>
      </c>
      <c r="F22" s="52" t="s">
        <v>53</v>
      </c>
    </row>
    <row r="23" spans="1:6" s="47" customFormat="1" ht="27.95" customHeight="1">
      <c r="A23" s="49">
        <v>15</v>
      </c>
      <c r="B23" s="50" t="s">
        <v>54</v>
      </c>
      <c r="C23" s="50" t="s">
        <v>49</v>
      </c>
      <c r="D23" s="51" t="s">
        <v>52</v>
      </c>
      <c r="E23" s="51">
        <v>1</v>
      </c>
      <c r="F23" s="52" t="s">
        <v>55</v>
      </c>
    </row>
    <row r="24" spans="1:6" s="47" customFormat="1" ht="27.95" customHeight="1">
      <c r="A24" s="55" t="s">
        <v>56</v>
      </c>
      <c r="B24" s="50"/>
      <c r="C24" s="50"/>
      <c r="D24" s="51"/>
      <c r="E24" s="51"/>
      <c r="F24" s="52"/>
    </row>
    <row r="25" spans="1:6" s="47" customFormat="1" ht="27.95" customHeight="1">
      <c r="A25" s="49">
        <v>1</v>
      </c>
      <c r="B25" s="50" t="s">
        <v>18</v>
      </c>
      <c r="C25" s="50" t="s">
        <v>19</v>
      </c>
      <c r="D25" s="51" t="s">
        <v>20</v>
      </c>
      <c r="E25" s="51">
        <v>2</v>
      </c>
      <c r="F25" s="52" t="s">
        <v>21</v>
      </c>
    </row>
    <row r="26" spans="1:6" s="47" customFormat="1" ht="27.95" customHeight="1">
      <c r="A26" s="49">
        <v>2</v>
      </c>
      <c r="B26" s="50" t="s">
        <v>57</v>
      </c>
      <c r="C26" s="50" t="s">
        <v>58</v>
      </c>
      <c r="D26" s="51" t="s">
        <v>20</v>
      </c>
      <c r="E26" s="51">
        <v>1</v>
      </c>
      <c r="F26" s="52" t="s">
        <v>59</v>
      </c>
    </row>
    <row r="27" spans="1:6" s="47" customFormat="1" ht="27.95" customHeight="1">
      <c r="A27" s="49">
        <v>3</v>
      </c>
      <c r="B27" s="50" t="s">
        <v>60</v>
      </c>
      <c r="C27" s="50" t="s">
        <v>61</v>
      </c>
      <c r="D27" s="51" t="s">
        <v>20</v>
      </c>
      <c r="E27" s="51">
        <v>3</v>
      </c>
      <c r="F27" s="52" t="s">
        <v>62</v>
      </c>
    </row>
    <row r="28" spans="1:6" s="47" customFormat="1" ht="27.95" customHeight="1">
      <c r="A28" s="49">
        <v>4</v>
      </c>
      <c r="B28" s="50" t="s">
        <v>23</v>
      </c>
      <c r="C28" s="50"/>
      <c r="D28" s="51" t="s">
        <v>24</v>
      </c>
      <c r="E28" s="51">
        <v>5</v>
      </c>
      <c r="F28" s="52" t="s">
        <v>25</v>
      </c>
    </row>
    <row r="29" spans="1:6" s="47" customFormat="1" ht="27.95" customHeight="1">
      <c r="A29" s="55" t="s">
        <v>63</v>
      </c>
      <c r="B29" s="50"/>
      <c r="C29" s="50"/>
      <c r="D29" s="51"/>
      <c r="E29" s="51"/>
      <c r="F29" s="52"/>
    </row>
    <row r="30" spans="1:6" s="47" customFormat="1" ht="27.95" customHeight="1">
      <c r="A30" s="49">
        <v>1</v>
      </c>
      <c r="B30" s="50" t="s">
        <v>51</v>
      </c>
      <c r="C30" s="50" t="s">
        <v>49</v>
      </c>
      <c r="D30" s="51" t="s">
        <v>52</v>
      </c>
      <c r="E30" s="51">
        <v>5</v>
      </c>
      <c r="F30" s="52" t="s">
        <v>53</v>
      </c>
    </row>
    <row r="31" spans="1:6" s="47" customFormat="1" ht="27.95" customHeight="1">
      <c r="A31" s="49">
        <v>3</v>
      </c>
      <c r="B31" s="50" t="s">
        <v>64</v>
      </c>
      <c r="C31" s="50"/>
      <c r="D31" s="51" t="s">
        <v>39</v>
      </c>
      <c r="E31" s="51">
        <v>4</v>
      </c>
      <c r="F31" s="52" t="s">
        <v>65</v>
      </c>
    </row>
    <row r="32" spans="1:6" s="2" customFormat="1" ht="27.95" customHeight="1">
      <c r="A32" s="55" t="s">
        <v>66</v>
      </c>
      <c r="B32" s="62"/>
      <c r="C32" s="62"/>
      <c r="D32" s="63"/>
      <c r="E32" s="63"/>
      <c r="F32" s="64"/>
    </row>
    <row r="33" spans="1:6" s="47" customFormat="1" ht="27.95" customHeight="1">
      <c r="A33" s="49">
        <v>1</v>
      </c>
      <c r="B33" s="50" t="s">
        <v>32</v>
      </c>
      <c r="C33" s="50" t="s">
        <v>67</v>
      </c>
      <c r="D33" s="51" t="s">
        <v>20</v>
      </c>
      <c r="E33" s="51">
        <v>2</v>
      </c>
      <c r="F33" s="52" t="s">
        <v>21</v>
      </c>
    </row>
    <row r="34" spans="1:6" s="47" customFormat="1" ht="27.95" customHeight="1">
      <c r="A34" s="49">
        <v>2</v>
      </c>
      <c r="B34" s="50" t="s">
        <v>37</v>
      </c>
      <c r="C34" s="50" t="s">
        <v>38</v>
      </c>
      <c r="D34" s="51" t="s">
        <v>39</v>
      </c>
      <c r="E34" s="51">
        <v>2</v>
      </c>
      <c r="F34" s="52" t="s">
        <v>40</v>
      </c>
    </row>
    <row r="35" spans="1:6" s="47" customFormat="1" ht="27.95" customHeight="1">
      <c r="A35" s="49">
        <v>3</v>
      </c>
      <c r="B35" s="50" t="s">
        <v>41</v>
      </c>
      <c r="C35" s="50"/>
      <c r="D35" s="51" t="s">
        <v>39</v>
      </c>
      <c r="E35" s="51">
        <v>2</v>
      </c>
      <c r="F35" s="52" t="s">
        <v>42</v>
      </c>
    </row>
    <row r="36" spans="1:6" s="47" customFormat="1" ht="27.95" customHeight="1">
      <c r="A36" s="49">
        <v>4</v>
      </c>
      <c r="B36" s="50" t="s">
        <v>43</v>
      </c>
      <c r="C36" s="77" t="s">
        <v>44</v>
      </c>
      <c r="D36" s="51" t="s">
        <v>39</v>
      </c>
      <c r="E36" s="51">
        <v>2</v>
      </c>
      <c r="F36" s="78" t="s">
        <v>43</v>
      </c>
    </row>
    <row r="37" spans="1:6" s="47" customFormat="1" ht="27.95" customHeight="1">
      <c r="A37" s="49">
        <v>5</v>
      </c>
      <c r="B37" s="69" t="s">
        <v>34</v>
      </c>
      <c r="C37" s="69" t="s">
        <v>68</v>
      </c>
      <c r="D37" s="51" t="s">
        <v>20</v>
      </c>
      <c r="E37" s="51">
        <v>2</v>
      </c>
      <c r="F37" s="52" t="s">
        <v>36</v>
      </c>
    </row>
    <row r="38" spans="1:6" s="47" customFormat="1" ht="27.95" customHeight="1">
      <c r="A38" s="49">
        <v>6</v>
      </c>
      <c r="B38" s="50" t="s">
        <v>23</v>
      </c>
      <c r="C38" s="50"/>
      <c r="D38" s="51" t="s">
        <v>24</v>
      </c>
      <c r="E38" s="51">
        <v>4</v>
      </c>
      <c r="F38" s="52" t="s">
        <v>25</v>
      </c>
    </row>
    <row r="39" spans="1:6" s="47" customFormat="1" ht="27.95" customHeight="1">
      <c r="A39" s="49">
        <v>7</v>
      </c>
      <c r="B39" s="50" t="s">
        <v>48</v>
      </c>
      <c r="C39" s="50" t="s">
        <v>49</v>
      </c>
      <c r="D39" s="51" t="s">
        <v>20</v>
      </c>
      <c r="E39" s="51">
        <v>1</v>
      </c>
      <c r="F39" s="52" t="s">
        <v>50</v>
      </c>
    </row>
    <row r="40" spans="1:6" s="2" customFormat="1" ht="27.95" customHeight="1">
      <c r="A40" s="55" t="s">
        <v>69</v>
      </c>
      <c r="B40" s="62"/>
      <c r="C40" s="62"/>
      <c r="D40" s="63"/>
      <c r="E40" s="63"/>
      <c r="F40" s="64"/>
    </row>
    <row r="41" spans="1:6" s="47" customFormat="1" ht="27.95" customHeight="1">
      <c r="A41" s="49">
        <v>1</v>
      </c>
      <c r="B41" s="50" t="s">
        <v>18</v>
      </c>
      <c r="C41" s="50" t="s">
        <v>70</v>
      </c>
      <c r="D41" s="51" t="s">
        <v>20</v>
      </c>
      <c r="E41" s="51">
        <v>3</v>
      </c>
      <c r="F41" s="52" t="s">
        <v>21</v>
      </c>
    </row>
    <row r="42" spans="1:6" s="47" customFormat="1" ht="27.95" customHeight="1">
      <c r="A42" s="49">
        <v>2</v>
      </c>
      <c r="B42" s="50" t="s">
        <v>18</v>
      </c>
      <c r="C42" s="50" t="s">
        <v>19</v>
      </c>
      <c r="D42" s="51" t="s">
        <v>20</v>
      </c>
      <c r="E42" s="51">
        <v>1</v>
      </c>
      <c r="F42" s="52" t="s">
        <v>21</v>
      </c>
    </row>
    <row r="43" spans="1:6" s="47" customFormat="1" ht="27.95" customHeight="1">
      <c r="A43" s="49">
        <v>3</v>
      </c>
      <c r="B43" s="50" t="s">
        <v>37</v>
      </c>
      <c r="C43" s="50" t="s">
        <v>38</v>
      </c>
      <c r="D43" s="51" t="s">
        <v>39</v>
      </c>
      <c r="E43" s="51">
        <v>2</v>
      </c>
      <c r="F43" s="52" t="s">
        <v>40</v>
      </c>
    </row>
    <row r="44" spans="1:6" s="47" customFormat="1" ht="27.95" customHeight="1">
      <c r="A44" s="49">
        <v>4</v>
      </c>
      <c r="B44" s="50" t="s">
        <v>41</v>
      </c>
      <c r="C44" s="50"/>
      <c r="D44" s="51" t="s">
        <v>39</v>
      </c>
      <c r="E44" s="51">
        <v>2</v>
      </c>
      <c r="F44" s="52" t="s">
        <v>42</v>
      </c>
    </row>
    <row r="45" spans="1:6" s="47" customFormat="1" ht="27.95" customHeight="1">
      <c r="A45" s="49">
        <v>5</v>
      </c>
      <c r="B45" s="50" t="s">
        <v>43</v>
      </c>
      <c r="C45" s="77" t="s">
        <v>44</v>
      </c>
      <c r="D45" s="51" t="s">
        <v>39</v>
      </c>
      <c r="E45" s="51">
        <v>1</v>
      </c>
      <c r="F45" s="78" t="s">
        <v>43</v>
      </c>
    </row>
    <row r="46" spans="1:6" s="47" customFormat="1" ht="27.95" customHeight="1">
      <c r="A46" s="49">
        <v>6</v>
      </c>
      <c r="B46" s="69" t="s">
        <v>34</v>
      </c>
      <c r="C46" s="69" t="s">
        <v>71</v>
      </c>
      <c r="D46" s="51" t="s">
        <v>20</v>
      </c>
      <c r="E46" s="51">
        <v>1</v>
      </c>
      <c r="F46" s="52" t="s">
        <v>36</v>
      </c>
    </row>
    <row r="47" spans="1:6" s="47" customFormat="1" ht="27.95" customHeight="1">
      <c r="A47" s="49">
        <v>7</v>
      </c>
      <c r="B47" s="50" t="s">
        <v>45</v>
      </c>
      <c r="C47" s="50" t="s">
        <v>46</v>
      </c>
      <c r="D47" s="51" t="s">
        <v>20</v>
      </c>
      <c r="E47" s="51">
        <v>1</v>
      </c>
      <c r="F47" s="52" t="s">
        <v>47</v>
      </c>
    </row>
    <row r="48" spans="1:6" s="47" customFormat="1" ht="27.95" customHeight="1">
      <c r="A48" s="49">
        <v>8</v>
      </c>
      <c r="B48" s="50" t="s">
        <v>48</v>
      </c>
      <c r="C48" s="50" t="s">
        <v>49</v>
      </c>
      <c r="D48" s="51" t="s">
        <v>20</v>
      </c>
      <c r="E48" s="51">
        <v>2</v>
      </c>
      <c r="F48" s="52" t="s">
        <v>50</v>
      </c>
    </row>
    <row r="49" spans="1:6" s="47" customFormat="1" ht="27.95" customHeight="1">
      <c r="A49" s="49">
        <v>9</v>
      </c>
      <c r="B49" s="50" t="s">
        <v>51</v>
      </c>
      <c r="C49" s="50" t="s">
        <v>49</v>
      </c>
      <c r="D49" s="51" t="s">
        <v>52</v>
      </c>
      <c r="E49" s="51">
        <v>1</v>
      </c>
      <c r="F49" s="52" t="s">
        <v>53</v>
      </c>
    </row>
    <row r="50" spans="1:6" s="47" customFormat="1" ht="27.95" customHeight="1">
      <c r="A50" s="49">
        <v>10</v>
      </c>
      <c r="B50" s="50" t="s">
        <v>54</v>
      </c>
      <c r="C50" s="50" t="s">
        <v>49</v>
      </c>
      <c r="D50" s="51" t="s">
        <v>52</v>
      </c>
      <c r="E50" s="51">
        <v>1</v>
      </c>
      <c r="F50" s="52" t="s">
        <v>55</v>
      </c>
    </row>
    <row r="51" spans="1:6" s="47" customFormat="1" ht="27.95" customHeight="1">
      <c r="A51" s="49">
        <v>11</v>
      </c>
      <c r="B51" s="50" t="s">
        <v>23</v>
      </c>
      <c r="C51" s="50"/>
      <c r="D51" s="51" t="s">
        <v>24</v>
      </c>
      <c r="E51" s="51">
        <v>6</v>
      </c>
      <c r="F51" s="52" t="s">
        <v>25</v>
      </c>
    </row>
    <row r="52" spans="1:6" s="47" customFormat="1" ht="27.95" customHeight="1">
      <c r="A52" s="55" t="s">
        <v>72</v>
      </c>
      <c r="B52" s="50"/>
      <c r="C52" s="50"/>
      <c r="D52" s="51"/>
      <c r="E52" s="51"/>
      <c r="F52" s="52"/>
    </row>
    <row r="53" spans="1:6" s="47" customFormat="1" ht="27.95" customHeight="1">
      <c r="A53" s="49">
        <v>1</v>
      </c>
      <c r="B53" s="50" t="s">
        <v>18</v>
      </c>
      <c r="C53" s="50" t="s">
        <v>19</v>
      </c>
      <c r="D53" s="51" t="s">
        <v>20</v>
      </c>
      <c r="E53" s="51">
        <v>1</v>
      </c>
      <c r="F53" s="52" t="s">
        <v>21</v>
      </c>
    </row>
    <row r="54" spans="1:6" s="47" customFormat="1" ht="27.95" customHeight="1">
      <c r="A54" s="49">
        <v>2</v>
      </c>
      <c r="B54" s="50" t="s">
        <v>18</v>
      </c>
      <c r="C54" s="50" t="s">
        <v>73</v>
      </c>
      <c r="D54" s="51" t="s">
        <v>20</v>
      </c>
      <c r="E54" s="51">
        <v>1</v>
      </c>
      <c r="F54" s="52" t="s">
        <v>21</v>
      </c>
    </row>
    <row r="55" spans="1:6" s="47" customFormat="1" ht="27.95" customHeight="1">
      <c r="A55" s="49">
        <v>3</v>
      </c>
      <c r="B55" s="50" t="s">
        <v>18</v>
      </c>
      <c r="C55" s="50" t="s">
        <v>74</v>
      </c>
      <c r="D55" s="51" t="s">
        <v>20</v>
      </c>
      <c r="E55" s="51">
        <v>1</v>
      </c>
      <c r="F55" s="52" t="s">
        <v>21</v>
      </c>
    </row>
    <row r="56" spans="1:6" s="47" customFormat="1" ht="27.95" customHeight="1">
      <c r="A56" s="49">
        <v>4</v>
      </c>
      <c r="B56" s="50" t="s">
        <v>37</v>
      </c>
      <c r="C56" s="50" t="s">
        <v>38</v>
      </c>
      <c r="D56" s="51" t="s">
        <v>39</v>
      </c>
      <c r="E56" s="51">
        <v>1</v>
      </c>
      <c r="F56" s="52" t="s">
        <v>40</v>
      </c>
    </row>
    <row r="57" spans="1:6" s="47" customFormat="1" ht="27.95" customHeight="1">
      <c r="A57" s="49">
        <v>5</v>
      </c>
      <c r="B57" s="50" t="s">
        <v>41</v>
      </c>
      <c r="C57" s="50"/>
      <c r="D57" s="51" t="s">
        <v>39</v>
      </c>
      <c r="E57" s="51">
        <v>1</v>
      </c>
      <c r="F57" s="52" t="s">
        <v>42</v>
      </c>
    </row>
    <row r="58" spans="1:6" s="47" customFormat="1" ht="27.95" customHeight="1">
      <c r="A58" s="49">
        <v>6</v>
      </c>
      <c r="B58" s="50" t="s">
        <v>43</v>
      </c>
      <c r="C58" s="77" t="s">
        <v>44</v>
      </c>
      <c r="D58" s="51" t="s">
        <v>39</v>
      </c>
      <c r="E58" s="51">
        <v>1</v>
      </c>
      <c r="F58" s="78" t="s">
        <v>43</v>
      </c>
    </row>
    <row r="59" spans="1:6" s="47" customFormat="1" ht="27.95" customHeight="1">
      <c r="A59" s="49">
        <v>7</v>
      </c>
      <c r="B59" s="50" t="s">
        <v>51</v>
      </c>
      <c r="C59" s="50" t="s">
        <v>49</v>
      </c>
      <c r="D59" s="51" t="s">
        <v>52</v>
      </c>
      <c r="E59" s="51">
        <v>1</v>
      </c>
      <c r="F59" s="52" t="s">
        <v>53</v>
      </c>
    </row>
    <row r="60" spans="1:6" s="47" customFormat="1" ht="27.95" customHeight="1">
      <c r="A60" s="49">
        <v>8</v>
      </c>
      <c r="B60" s="50" t="s">
        <v>54</v>
      </c>
      <c r="C60" s="50" t="s">
        <v>49</v>
      </c>
      <c r="D60" s="51" t="s">
        <v>52</v>
      </c>
      <c r="E60" s="51">
        <v>1</v>
      </c>
      <c r="F60" s="52" t="s">
        <v>55</v>
      </c>
    </row>
    <row r="61" spans="1:6" s="47" customFormat="1" ht="27.95" customHeight="1">
      <c r="A61" s="49">
        <v>9</v>
      </c>
      <c r="B61" s="50" t="s">
        <v>75</v>
      </c>
      <c r="C61" s="50" t="s">
        <v>76</v>
      </c>
      <c r="D61" s="51" t="s">
        <v>52</v>
      </c>
      <c r="E61" s="51">
        <v>7</v>
      </c>
      <c r="F61" s="52" t="s">
        <v>77</v>
      </c>
    </row>
    <row r="62" spans="1:6" s="47" customFormat="1" ht="27.95" customHeight="1">
      <c r="A62" s="49">
        <v>10</v>
      </c>
      <c r="B62" s="50" t="s">
        <v>23</v>
      </c>
      <c r="C62" s="50"/>
      <c r="D62" s="51" t="s">
        <v>24</v>
      </c>
      <c r="E62" s="51">
        <v>2</v>
      </c>
      <c r="F62" s="52" t="s">
        <v>25</v>
      </c>
    </row>
    <row r="63" spans="1:6" s="2" customFormat="1" ht="27.95" customHeight="1">
      <c r="A63" s="55" t="s">
        <v>78</v>
      </c>
      <c r="B63" s="56"/>
      <c r="C63" s="56"/>
      <c r="D63" s="57"/>
      <c r="E63" s="57"/>
      <c r="F63" s="58"/>
    </row>
    <row r="64" spans="1:6" s="47" customFormat="1" ht="27.95" customHeight="1">
      <c r="A64" s="49">
        <v>1</v>
      </c>
      <c r="B64" s="50" t="s">
        <v>18</v>
      </c>
      <c r="C64" s="50" t="s">
        <v>19</v>
      </c>
      <c r="D64" s="51" t="s">
        <v>20</v>
      </c>
      <c r="E64" s="51">
        <v>2</v>
      </c>
      <c r="F64" s="52" t="s">
        <v>21</v>
      </c>
    </row>
    <row r="65" spans="1:6" s="47" customFormat="1" ht="27.95" customHeight="1">
      <c r="A65" s="49">
        <v>2</v>
      </c>
      <c r="B65" s="50" t="s">
        <v>18</v>
      </c>
      <c r="C65" s="50" t="s">
        <v>79</v>
      </c>
      <c r="D65" s="51" t="s">
        <v>20</v>
      </c>
      <c r="E65" s="51">
        <v>1</v>
      </c>
      <c r="F65" s="52" t="s">
        <v>21</v>
      </c>
    </row>
    <row r="66" spans="1:6" s="47" customFormat="1" ht="27.95" customHeight="1">
      <c r="A66" s="49">
        <v>3</v>
      </c>
      <c r="B66" s="50" t="s">
        <v>18</v>
      </c>
      <c r="C66" s="50" t="s">
        <v>74</v>
      </c>
      <c r="D66" s="51" t="s">
        <v>20</v>
      </c>
      <c r="E66" s="51">
        <v>1</v>
      </c>
      <c r="F66" s="52" t="s">
        <v>21</v>
      </c>
    </row>
    <row r="67" spans="1:6" s="47" customFormat="1" ht="27.95" customHeight="1">
      <c r="A67" s="49">
        <v>4</v>
      </c>
      <c r="B67" s="50" t="s">
        <v>37</v>
      </c>
      <c r="C67" s="50" t="s">
        <v>38</v>
      </c>
      <c r="D67" s="51" t="s">
        <v>39</v>
      </c>
      <c r="E67" s="51">
        <v>1</v>
      </c>
      <c r="F67" s="52" t="s">
        <v>40</v>
      </c>
    </row>
    <row r="68" spans="1:6" s="47" customFormat="1" ht="27.95" customHeight="1">
      <c r="A68" s="49">
        <v>5</v>
      </c>
      <c r="B68" s="50" t="s">
        <v>41</v>
      </c>
      <c r="C68" s="50"/>
      <c r="D68" s="51" t="s">
        <v>39</v>
      </c>
      <c r="E68" s="51">
        <v>1</v>
      </c>
      <c r="F68" s="52" t="s">
        <v>42</v>
      </c>
    </row>
    <row r="69" spans="1:6" s="47" customFormat="1" ht="27.95" customHeight="1">
      <c r="A69" s="49">
        <v>6</v>
      </c>
      <c r="B69" s="50" t="s">
        <v>43</v>
      </c>
      <c r="C69" s="77" t="s">
        <v>44</v>
      </c>
      <c r="D69" s="51" t="s">
        <v>39</v>
      </c>
      <c r="E69" s="51">
        <v>1</v>
      </c>
      <c r="F69" s="78" t="s">
        <v>43</v>
      </c>
    </row>
    <row r="70" spans="1:6" s="47" customFormat="1" ht="27.95" customHeight="1">
      <c r="A70" s="49">
        <v>9</v>
      </c>
      <c r="B70" s="50" t="s">
        <v>23</v>
      </c>
      <c r="C70" s="50"/>
      <c r="D70" s="51" t="s">
        <v>24</v>
      </c>
      <c r="E70" s="51">
        <v>4</v>
      </c>
      <c r="F70" s="52" t="s">
        <v>25</v>
      </c>
    </row>
    <row r="71" spans="1:6" s="47" customFormat="1" ht="27.95" customHeight="1">
      <c r="A71" s="55" t="s">
        <v>80</v>
      </c>
      <c r="B71" s="50"/>
      <c r="C71" s="50"/>
      <c r="D71" s="51"/>
      <c r="E71" s="51"/>
      <c r="F71" s="52"/>
    </row>
    <row r="72" spans="1:6" s="47" customFormat="1" ht="27.95" customHeight="1">
      <c r="A72" s="49">
        <v>1</v>
      </c>
      <c r="B72" s="50" t="s">
        <v>18</v>
      </c>
      <c r="C72" s="50" t="s">
        <v>81</v>
      </c>
      <c r="D72" s="51" t="s">
        <v>20</v>
      </c>
      <c r="E72" s="51">
        <v>1</v>
      </c>
      <c r="F72" s="52" t="s">
        <v>21</v>
      </c>
    </row>
    <row r="73" spans="1:6" s="47" customFormat="1" ht="27.95" customHeight="1">
      <c r="A73" s="49">
        <v>3</v>
      </c>
      <c r="B73" s="50" t="s">
        <v>37</v>
      </c>
      <c r="C73" s="50" t="s">
        <v>38</v>
      </c>
      <c r="D73" s="51" t="s">
        <v>39</v>
      </c>
      <c r="E73" s="51">
        <v>1</v>
      </c>
      <c r="F73" s="52" t="s">
        <v>40</v>
      </c>
    </row>
    <row r="74" spans="1:6" s="47" customFormat="1" ht="27.95" customHeight="1">
      <c r="A74" s="49">
        <v>4</v>
      </c>
      <c r="B74" s="50" t="s">
        <v>41</v>
      </c>
      <c r="C74" s="50"/>
      <c r="D74" s="51" t="s">
        <v>39</v>
      </c>
      <c r="E74" s="51">
        <v>1</v>
      </c>
      <c r="F74" s="52" t="s">
        <v>42</v>
      </c>
    </row>
    <row r="75" spans="1:6" s="47" customFormat="1" ht="27.95" customHeight="1">
      <c r="A75" s="49">
        <v>5</v>
      </c>
      <c r="B75" s="50" t="s">
        <v>43</v>
      </c>
      <c r="C75" s="77" t="s">
        <v>44</v>
      </c>
      <c r="D75" s="51" t="s">
        <v>39</v>
      </c>
      <c r="E75" s="51">
        <v>1</v>
      </c>
      <c r="F75" s="78" t="s">
        <v>43</v>
      </c>
    </row>
    <row r="76" spans="1:6" s="47" customFormat="1" ht="27.95" customHeight="1">
      <c r="A76" s="49">
        <v>7</v>
      </c>
      <c r="B76" s="50" t="s">
        <v>51</v>
      </c>
      <c r="C76" s="50" t="s">
        <v>49</v>
      </c>
      <c r="D76" s="51" t="s">
        <v>52</v>
      </c>
      <c r="E76" s="51">
        <v>1</v>
      </c>
      <c r="F76" s="52" t="s">
        <v>53</v>
      </c>
    </row>
    <row r="77" spans="1:6" s="47" customFormat="1" ht="27.95" customHeight="1">
      <c r="A77" s="49">
        <v>8</v>
      </c>
      <c r="B77" s="50" t="s">
        <v>54</v>
      </c>
      <c r="C77" s="50" t="s">
        <v>49</v>
      </c>
      <c r="D77" s="51" t="s">
        <v>52</v>
      </c>
      <c r="E77" s="51">
        <v>1</v>
      </c>
      <c r="F77" s="52" t="s">
        <v>55</v>
      </c>
    </row>
    <row r="78" spans="1:6" s="47" customFormat="1" ht="27.95" customHeight="1">
      <c r="A78" s="49">
        <v>9</v>
      </c>
      <c r="B78" s="50" t="s">
        <v>23</v>
      </c>
      <c r="C78" s="50"/>
      <c r="D78" s="51" t="s">
        <v>24</v>
      </c>
      <c r="E78" s="51">
        <v>1</v>
      </c>
      <c r="F78" s="52" t="s">
        <v>25</v>
      </c>
    </row>
    <row r="79" spans="1:6" s="47" customFormat="1" ht="27.95" customHeight="1">
      <c r="A79" s="49">
        <v>10</v>
      </c>
      <c r="B79" s="50" t="s">
        <v>45</v>
      </c>
      <c r="C79" s="50" t="s">
        <v>46</v>
      </c>
      <c r="D79" s="51" t="s">
        <v>20</v>
      </c>
      <c r="E79" s="51">
        <v>1</v>
      </c>
      <c r="F79" s="52" t="s">
        <v>47</v>
      </c>
    </row>
    <row r="80" spans="1:6" s="47" customFormat="1" ht="27.95" customHeight="1">
      <c r="A80" s="49"/>
      <c r="B80" s="50"/>
      <c r="C80" s="77"/>
      <c r="D80" s="51"/>
      <c r="E80" s="51"/>
      <c r="F80" s="78"/>
    </row>
    <row r="81" spans="1:6" s="1" customFormat="1" ht="24" customHeight="1">
      <c r="A81" s="29" t="s">
        <v>82</v>
      </c>
      <c r="B81" s="30"/>
      <c r="C81" s="30"/>
      <c r="D81" s="31"/>
      <c r="E81" s="32" t="s">
        <v>83</v>
      </c>
      <c r="F81" s="40"/>
    </row>
    <row r="82" spans="1:6" s="5" customFormat="1">
      <c r="A82" s="33"/>
      <c r="B82" s="30"/>
      <c r="C82" s="30"/>
      <c r="D82" s="34"/>
      <c r="E82" s="35"/>
      <c r="F82" s="41"/>
    </row>
    <row r="83" spans="1:6" s="5" customFormat="1">
      <c r="A83" s="33"/>
      <c r="B83" s="30"/>
      <c r="C83" s="30"/>
      <c r="D83" s="34"/>
      <c r="E83" s="35"/>
      <c r="F83" s="41"/>
    </row>
    <row r="84" spans="1:6" s="5" customFormat="1">
      <c r="A84" s="33"/>
      <c r="B84" s="30"/>
      <c r="C84" s="30"/>
      <c r="D84" s="34"/>
      <c r="E84" s="35"/>
      <c r="F84" s="79"/>
    </row>
    <row r="85" spans="1:6" s="5" customFormat="1">
      <c r="A85" s="33"/>
      <c r="B85" s="30"/>
      <c r="C85" s="30"/>
      <c r="D85" s="34"/>
      <c r="E85" s="35"/>
      <c r="F85" s="41"/>
    </row>
    <row r="86" spans="1:6" s="5" customFormat="1">
      <c r="A86" s="33"/>
      <c r="B86" s="30"/>
      <c r="C86" s="30"/>
      <c r="D86" s="34"/>
      <c r="E86" s="35"/>
      <c r="F86" s="41"/>
    </row>
    <row r="87" spans="1:6" s="5" customFormat="1">
      <c r="A87" s="33"/>
      <c r="B87" s="30"/>
      <c r="C87" s="30"/>
      <c r="D87" s="34"/>
      <c r="E87" s="35"/>
      <c r="F87" s="41"/>
    </row>
    <row r="88" spans="1:6" s="5" customFormat="1">
      <c r="A88" s="33"/>
      <c r="B88" s="30"/>
      <c r="C88" s="30"/>
      <c r="D88" s="34"/>
      <c r="E88" s="35"/>
      <c r="F88" s="41"/>
    </row>
    <row r="89" spans="1:6" s="5" customFormat="1">
      <c r="A89" s="33"/>
      <c r="B89" s="30"/>
      <c r="C89" s="30"/>
      <c r="D89" s="34"/>
      <c r="E89" s="35"/>
      <c r="F89" s="41"/>
    </row>
    <row r="90" spans="1:6" s="5" customFormat="1">
      <c r="A90" s="33"/>
      <c r="B90" s="30"/>
      <c r="C90" s="30"/>
      <c r="D90" s="34"/>
      <c r="E90" s="35"/>
      <c r="F90" s="41"/>
    </row>
    <row r="91" spans="1:6" s="5" customFormat="1">
      <c r="A91" s="33"/>
      <c r="B91" s="30"/>
      <c r="C91" s="30"/>
      <c r="D91" s="34"/>
      <c r="E91" s="35"/>
      <c r="F91" s="41"/>
    </row>
    <row r="92" spans="1:6" s="5" customFormat="1">
      <c r="A92" s="33"/>
      <c r="B92" s="30"/>
      <c r="C92" s="30"/>
      <c r="D92" s="34"/>
      <c r="E92" s="35"/>
      <c r="F92" s="41"/>
    </row>
    <row r="93" spans="1:6" s="5" customFormat="1">
      <c r="A93" s="33"/>
      <c r="B93" s="30"/>
      <c r="C93" s="30"/>
      <c r="D93" s="34"/>
      <c r="E93" s="35"/>
      <c r="F93" s="41"/>
    </row>
    <row r="94" spans="1:6" s="5" customFormat="1">
      <c r="A94" s="33"/>
      <c r="B94" s="30"/>
      <c r="C94" s="30"/>
      <c r="D94" s="34"/>
      <c r="E94" s="35"/>
      <c r="F94" s="41"/>
    </row>
    <row r="95" spans="1:6" s="5" customFormat="1">
      <c r="A95" s="33"/>
      <c r="B95" s="30"/>
      <c r="C95" s="30"/>
      <c r="D95" s="34"/>
      <c r="E95" s="35"/>
      <c r="F95" s="41"/>
    </row>
    <row r="96" spans="1:6" s="5" customFormat="1">
      <c r="A96" s="33"/>
      <c r="B96" s="30"/>
      <c r="C96" s="30"/>
      <c r="D96" s="34"/>
      <c r="E96" s="35"/>
      <c r="F96" s="41"/>
    </row>
    <row r="97" spans="1:6" s="5" customFormat="1">
      <c r="A97" s="33"/>
      <c r="B97" s="30"/>
      <c r="C97" s="30"/>
      <c r="D97" s="34"/>
      <c r="E97" s="35"/>
      <c r="F97" s="41"/>
    </row>
    <row r="98" spans="1:6" s="5" customFormat="1">
      <c r="A98" s="33"/>
      <c r="B98" s="30"/>
      <c r="C98" s="30"/>
      <c r="D98" s="34"/>
      <c r="E98" s="35"/>
      <c r="F98" s="41"/>
    </row>
    <row r="99" spans="1:6" s="5" customFormat="1">
      <c r="A99" s="33"/>
      <c r="B99" s="30"/>
      <c r="C99" s="30"/>
      <c r="D99" s="34"/>
      <c r="E99" s="35"/>
      <c r="F99" s="41"/>
    </row>
    <row r="100" spans="1:6" s="5" customFormat="1">
      <c r="A100" s="33"/>
      <c r="B100" s="30"/>
      <c r="C100" s="30"/>
      <c r="D100" s="34"/>
      <c r="E100" s="35"/>
      <c r="F100" s="41"/>
    </row>
    <row r="101" spans="1:6" s="5" customFormat="1">
      <c r="A101" s="33"/>
      <c r="B101" s="30"/>
      <c r="C101" s="30"/>
      <c r="D101" s="34"/>
      <c r="E101" s="35"/>
      <c r="F101" s="41"/>
    </row>
    <row r="102" spans="1:6" s="5" customFormat="1">
      <c r="A102" s="33"/>
      <c r="B102" s="30"/>
      <c r="C102" s="30"/>
      <c r="D102" s="34"/>
      <c r="E102" s="35"/>
      <c r="F102" s="41"/>
    </row>
    <row r="103" spans="1:6" s="5" customFormat="1">
      <c r="A103" s="33"/>
      <c r="B103" s="30"/>
      <c r="C103" s="30"/>
      <c r="D103" s="34"/>
      <c r="E103" s="35"/>
      <c r="F103" s="41"/>
    </row>
    <row r="104" spans="1:6" s="5" customFormat="1">
      <c r="A104" s="33"/>
      <c r="B104" s="30"/>
      <c r="C104" s="30"/>
      <c r="D104" s="34"/>
      <c r="E104" s="35"/>
      <c r="F104" s="41"/>
    </row>
    <row r="105" spans="1:6" s="5" customFormat="1">
      <c r="A105" s="33"/>
      <c r="B105" s="30"/>
      <c r="C105" s="30"/>
      <c r="D105" s="34"/>
      <c r="E105" s="35"/>
      <c r="F105" s="41"/>
    </row>
    <row r="106" spans="1:6" s="5" customFormat="1">
      <c r="A106" s="33"/>
      <c r="B106" s="30"/>
      <c r="C106" s="30"/>
      <c r="D106" s="34"/>
      <c r="E106" s="35"/>
      <c r="F106" s="41"/>
    </row>
    <row r="107" spans="1:6" s="5" customFormat="1">
      <c r="A107" s="33"/>
      <c r="B107" s="30"/>
      <c r="C107" s="30"/>
      <c r="D107" s="34"/>
      <c r="E107" s="35"/>
      <c r="F107" s="41"/>
    </row>
    <row r="108" spans="1:6" s="5" customFormat="1">
      <c r="A108" s="33"/>
      <c r="B108" s="30"/>
      <c r="C108" s="30"/>
      <c r="D108" s="34"/>
      <c r="E108" s="35"/>
      <c r="F108" s="41"/>
    </row>
    <row r="109" spans="1:6" s="5" customFormat="1">
      <c r="A109" s="33"/>
      <c r="B109" s="30"/>
      <c r="C109" s="30"/>
      <c r="D109" s="34"/>
      <c r="E109" s="35"/>
      <c r="F109" s="41"/>
    </row>
    <row r="110" spans="1:6" s="5" customFormat="1">
      <c r="A110" s="33"/>
      <c r="B110" s="30"/>
      <c r="C110" s="30"/>
      <c r="D110" s="34"/>
      <c r="E110" s="35"/>
      <c r="F110" s="41"/>
    </row>
    <row r="111" spans="1:6" s="5" customFormat="1">
      <c r="A111" s="33"/>
      <c r="B111" s="30"/>
      <c r="C111" s="30"/>
      <c r="D111" s="34"/>
      <c r="E111" s="35"/>
      <c r="F111" s="41"/>
    </row>
    <row r="112" spans="1:6" s="5" customFormat="1">
      <c r="A112" s="33"/>
      <c r="B112" s="30"/>
      <c r="C112" s="30"/>
      <c r="D112" s="34"/>
      <c r="E112" s="35"/>
      <c r="F112" s="41"/>
    </row>
    <row r="113" spans="1:6" s="5" customFormat="1">
      <c r="A113" s="33"/>
      <c r="B113" s="30"/>
      <c r="C113" s="30"/>
      <c r="D113" s="34"/>
      <c r="E113" s="35"/>
      <c r="F113" s="41"/>
    </row>
    <row r="114" spans="1:6" s="5" customFormat="1">
      <c r="A114" s="33"/>
      <c r="B114" s="30"/>
      <c r="C114" s="30"/>
      <c r="D114" s="34"/>
      <c r="E114" s="35"/>
      <c r="F114" s="41"/>
    </row>
    <row r="115" spans="1:6" s="5" customFormat="1">
      <c r="A115" s="33"/>
      <c r="B115" s="30"/>
      <c r="C115" s="30"/>
      <c r="D115" s="34"/>
      <c r="E115" s="35"/>
      <c r="F115" s="41"/>
    </row>
    <row r="116" spans="1:6" s="5" customFormat="1">
      <c r="A116" s="33"/>
      <c r="B116" s="30"/>
      <c r="C116" s="30"/>
      <c r="D116" s="34"/>
      <c r="E116" s="35"/>
      <c r="F116" s="41"/>
    </row>
    <row r="117" spans="1:6" s="5" customFormat="1">
      <c r="A117" s="33"/>
      <c r="B117" s="30"/>
      <c r="C117" s="30"/>
      <c r="D117" s="34"/>
      <c r="E117" s="35"/>
      <c r="F117" s="41"/>
    </row>
    <row r="118" spans="1:6" s="5" customFormat="1">
      <c r="A118" s="33"/>
      <c r="B118" s="30"/>
      <c r="C118" s="30"/>
      <c r="D118" s="34"/>
      <c r="E118" s="35"/>
      <c r="F118" s="41"/>
    </row>
    <row r="119" spans="1:6" s="5" customFormat="1">
      <c r="A119" s="33"/>
      <c r="B119" s="30"/>
      <c r="C119" s="30"/>
      <c r="D119" s="34"/>
      <c r="E119" s="35"/>
      <c r="F119" s="41"/>
    </row>
    <row r="120" spans="1:6" s="5" customFormat="1">
      <c r="A120" s="33"/>
      <c r="B120" s="30"/>
      <c r="C120" s="30"/>
      <c r="D120" s="34"/>
      <c r="E120" s="35"/>
      <c r="F120" s="41"/>
    </row>
    <row r="121" spans="1:6" s="5" customFormat="1">
      <c r="A121" s="33"/>
      <c r="B121" s="30"/>
      <c r="C121" s="30"/>
      <c r="D121" s="34"/>
      <c r="E121" s="35"/>
      <c r="F121" s="41"/>
    </row>
    <row r="122" spans="1:6" s="5" customFormat="1">
      <c r="A122" s="33"/>
      <c r="B122" s="30"/>
      <c r="C122" s="30"/>
      <c r="D122" s="34"/>
      <c r="E122" s="35"/>
      <c r="F122" s="41"/>
    </row>
    <row r="123" spans="1:6" s="5" customFormat="1">
      <c r="A123" s="33"/>
      <c r="B123" s="30"/>
      <c r="C123" s="30"/>
      <c r="D123" s="34"/>
      <c r="E123" s="35"/>
      <c r="F123" s="41"/>
    </row>
    <row r="124" spans="1:6" s="5" customFormat="1">
      <c r="A124" s="33"/>
      <c r="B124" s="30"/>
      <c r="C124" s="30"/>
      <c r="D124" s="34"/>
      <c r="E124" s="35"/>
      <c r="F124" s="41"/>
    </row>
    <row r="125" spans="1:6" s="5" customFormat="1">
      <c r="A125" s="33"/>
      <c r="B125" s="30"/>
      <c r="C125" s="30"/>
      <c r="D125" s="34"/>
      <c r="E125" s="35"/>
      <c r="F125" s="41"/>
    </row>
    <row r="126" spans="1:6" s="5" customFormat="1">
      <c r="A126" s="33"/>
      <c r="B126" s="30"/>
      <c r="C126" s="30"/>
      <c r="D126" s="34"/>
      <c r="E126" s="35"/>
      <c r="F126" s="41"/>
    </row>
    <row r="127" spans="1:6" s="5" customFormat="1">
      <c r="A127" s="33"/>
      <c r="B127" s="30"/>
      <c r="C127" s="30"/>
      <c r="D127" s="34"/>
      <c r="E127" s="35"/>
      <c r="F127" s="41"/>
    </row>
    <row r="128" spans="1:6" s="5" customFormat="1">
      <c r="A128" s="33"/>
      <c r="B128" s="30"/>
      <c r="C128" s="30"/>
      <c r="D128" s="34"/>
      <c r="E128" s="35"/>
      <c r="F128" s="41"/>
    </row>
    <row r="129" spans="1:6" s="5" customFormat="1">
      <c r="A129" s="33"/>
      <c r="B129" s="30"/>
      <c r="C129" s="30"/>
      <c r="D129" s="34"/>
      <c r="E129" s="35"/>
      <c r="F129" s="41"/>
    </row>
    <row r="130" spans="1:6" s="5" customFormat="1">
      <c r="A130" s="33"/>
      <c r="B130" s="30"/>
      <c r="C130" s="30"/>
      <c r="D130" s="34"/>
      <c r="E130" s="35"/>
      <c r="F130" s="41"/>
    </row>
    <row r="131" spans="1:6" s="5" customFormat="1">
      <c r="A131" s="33"/>
      <c r="B131" s="30"/>
      <c r="C131" s="30"/>
      <c r="D131" s="34"/>
      <c r="E131" s="35"/>
      <c r="F131" s="41"/>
    </row>
    <row r="132" spans="1:6" s="5" customFormat="1">
      <c r="A132" s="33"/>
      <c r="B132" s="30"/>
      <c r="C132" s="30"/>
      <c r="D132" s="34"/>
      <c r="E132" s="35"/>
      <c r="F132" s="41"/>
    </row>
    <row r="133" spans="1:6" s="5" customFormat="1">
      <c r="A133" s="33"/>
      <c r="B133" s="30"/>
      <c r="C133" s="30"/>
      <c r="D133" s="34"/>
      <c r="E133" s="35"/>
      <c r="F133" s="41"/>
    </row>
    <row r="134" spans="1:6" s="5" customFormat="1">
      <c r="A134" s="33"/>
      <c r="B134" s="30"/>
      <c r="C134" s="30"/>
      <c r="D134" s="34"/>
      <c r="E134" s="35"/>
      <c r="F134" s="41"/>
    </row>
    <row r="135" spans="1:6" s="5" customFormat="1">
      <c r="A135" s="33"/>
      <c r="B135" s="30"/>
      <c r="C135" s="30"/>
      <c r="D135" s="34"/>
      <c r="E135" s="35"/>
      <c r="F135" s="41"/>
    </row>
    <row r="136" spans="1:6" s="5" customFormat="1">
      <c r="A136" s="33"/>
      <c r="B136" s="30"/>
      <c r="C136" s="30"/>
      <c r="D136" s="34"/>
      <c r="E136" s="35"/>
      <c r="F136" s="41"/>
    </row>
    <row r="137" spans="1:6" s="5" customFormat="1">
      <c r="A137" s="33"/>
      <c r="B137" s="30"/>
      <c r="C137" s="30"/>
      <c r="D137" s="34"/>
      <c r="E137" s="35"/>
      <c r="F137" s="41"/>
    </row>
    <row r="138" spans="1:6" s="5" customFormat="1">
      <c r="A138" s="33"/>
      <c r="B138" s="30"/>
      <c r="C138" s="30"/>
      <c r="D138" s="34"/>
      <c r="E138" s="35"/>
      <c r="F138" s="41"/>
    </row>
    <row r="139" spans="1:6" s="5" customFormat="1">
      <c r="A139" s="33"/>
      <c r="B139" s="30"/>
      <c r="C139" s="30"/>
      <c r="D139" s="34"/>
      <c r="E139" s="35"/>
      <c r="F139" s="41"/>
    </row>
    <row r="140" spans="1:6" s="5" customFormat="1">
      <c r="A140" s="33"/>
      <c r="B140" s="30"/>
      <c r="C140" s="30"/>
      <c r="D140" s="34"/>
      <c r="E140" s="35"/>
      <c r="F140" s="41"/>
    </row>
    <row r="141" spans="1:6" s="5" customFormat="1">
      <c r="A141" s="33"/>
      <c r="B141" s="30"/>
      <c r="C141" s="30"/>
      <c r="D141" s="34"/>
      <c r="E141" s="35"/>
      <c r="F141" s="41"/>
    </row>
    <row r="142" spans="1:6" s="5" customFormat="1">
      <c r="A142" s="33"/>
      <c r="B142" s="30"/>
      <c r="C142" s="30"/>
      <c r="D142" s="34"/>
      <c r="E142" s="35"/>
      <c r="F142" s="41"/>
    </row>
    <row r="143" spans="1:6" s="5" customFormat="1">
      <c r="A143" s="33"/>
      <c r="B143" s="30"/>
      <c r="C143" s="30"/>
      <c r="D143" s="34"/>
      <c r="E143" s="35"/>
      <c r="F143" s="41"/>
    </row>
    <row r="144" spans="1:6" s="5" customFormat="1">
      <c r="A144" s="33"/>
      <c r="B144" s="30"/>
      <c r="C144" s="30"/>
      <c r="D144" s="34"/>
      <c r="E144" s="35"/>
      <c r="F144" s="41"/>
    </row>
    <row r="145" spans="1:6" s="5" customFormat="1">
      <c r="A145" s="33"/>
      <c r="B145" s="30"/>
      <c r="C145" s="30"/>
      <c r="D145" s="34"/>
      <c r="E145" s="35"/>
      <c r="F145" s="41"/>
    </row>
    <row r="146" spans="1:6" s="5" customFormat="1">
      <c r="A146" s="33"/>
      <c r="B146" s="30"/>
      <c r="C146" s="30"/>
      <c r="D146" s="34"/>
      <c r="E146" s="35"/>
      <c r="F146" s="41"/>
    </row>
    <row r="147" spans="1:6" s="5" customFormat="1">
      <c r="A147" s="33"/>
      <c r="B147" s="30"/>
      <c r="C147" s="30"/>
      <c r="D147" s="34"/>
      <c r="E147" s="35"/>
      <c r="F147" s="41"/>
    </row>
    <row r="148" spans="1:6" s="5" customFormat="1">
      <c r="A148" s="33"/>
      <c r="B148" s="30"/>
      <c r="C148" s="30"/>
      <c r="D148" s="34"/>
      <c r="E148" s="35"/>
      <c r="F148" s="41"/>
    </row>
    <row r="149" spans="1:6" s="5" customFormat="1">
      <c r="A149" s="33"/>
      <c r="B149" s="30"/>
      <c r="C149" s="30"/>
      <c r="D149" s="34"/>
      <c r="E149" s="35"/>
      <c r="F149" s="41"/>
    </row>
    <row r="150" spans="1:6" s="5" customFormat="1">
      <c r="A150" s="33"/>
      <c r="B150" s="30"/>
      <c r="C150" s="30"/>
      <c r="D150" s="34"/>
      <c r="E150" s="35"/>
      <c r="F150" s="41"/>
    </row>
    <row r="151" spans="1:6" s="5" customFormat="1">
      <c r="A151" s="33"/>
      <c r="B151" s="30"/>
      <c r="C151" s="30"/>
      <c r="D151" s="34"/>
      <c r="E151" s="35"/>
      <c r="F151" s="41"/>
    </row>
    <row r="152" spans="1:6" s="5" customFormat="1">
      <c r="A152" s="33"/>
      <c r="B152" s="30"/>
      <c r="C152" s="30"/>
      <c r="D152" s="34"/>
      <c r="E152" s="35"/>
      <c r="F152" s="41"/>
    </row>
    <row r="153" spans="1:6" s="5" customFormat="1">
      <c r="A153" s="33"/>
      <c r="B153" s="30"/>
      <c r="C153" s="30"/>
      <c r="D153" s="34"/>
      <c r="E153" s="35"/>
      <c r="F153" s="41"/>
    </row>
    <row r="154" spans="1:6" s="5" customFormat="1">
      <c r="A154" s="33"/>
      <c r="B154" s="30"/>
      <c r="C154" s="30"/>
      <c r="D154" s="34"/>
      <c r="E154" s="35"/>
      <c r="F154" s="41"/>
    </row>
    <row r="155" spans="1:6" s="5" customFormat="1">
      <c r="A155" s="33"/>
      <c r="B155" s="30"/>
      <c r="C155" s="30"/>
      <c r="D155" s="34"/>
      <c r="E155" s="35"/>
      <c r="F155" s="41"/>
    </row>
    <row r="156" spans="1:6" s="5" customFormat="1">
      <c r="A156" s="33"/>
      <c r="B156" s="30"/>
      <c r="C156" s="30"/>
      <c r="D156" s="34"/>
      <c r="E156" s="35"/>
      <c r="F156" s="41"/>
    </row>
    <row r="157" spans="1:6" s="5" customFormat="1">
      <c r="A157" s="33"/>
      <c r="B157" s="30"/>
      <c r="C157" s="30"/>
      <c r="D157" s="34"/>
      <c r="E157" s="35"/>
      <c r="F157" s="41"/>
    </row>
    <row r="158" spans="1:6" s="5" customFormat="1">
      <c r="A158" s="33"/>
      <c r="B158" s="30"/>
      <c r="C158" s="30"/>
      <c r="D158" s="34"/>
      <c r="E158" s="35"/>
      <c r="F158" s="41"/>
    </row>
    <row r="159" spans="1:6" s="5" customFormat="1">
      <c r="A159" s="33"/>
      <c r="B159" s="30"/>
      <c r="C159" s="30"/>
      <c r="D159" s="34"/>
      <c r="E159" s="35"/>
      <c r="F159" s="41"/>
    </row>
    <row r="160" spans="1:6" s="5" customFormat="1">
      <c r="A160" s="33"/>
      <c r="B160" s="30"/>
      <c r="C160" s="30"/>
      <c r="D160" s="34"/>
      <c r="E160" s="35"/>
      <c r="F160" s="41"/>
    </row>
    <row r="161" spans="1:6" s="5" customFormat="1">
      <c r="A161" s="33"/>
      <c r="B161" s="30"/>
      <c r="C161" s="30"/>
      <c r="D161" s="34"/>
      <c r="E161" s="35"/>
      <c r="F161" s="41"/>
    </row>
    <row r="162" spans="1:6" s="5" customFormat="1">
      <c r="A162" s="33"/>
      <c r="B162" s="30"/>
      <c r="C162" s="30"/>
      <c r="D162" s="34"/>
      <c r="E162" s="35"/>
      <c r="F162" s="41"/>
    </row>
    <row r="163" spans="1:6" s="5" customFormat="1">
      <c r="A163" s="33"/>
      <c r="B163" s="30"/>
      <c r="C163" s="30"/>
      <c r="D163" s="34"/>
      <c r="E163" s="35"/>
      <c r="F163" s="41"/>
    </row>
    <row r="164" spans="1:6" s="5" customFormat="1">
      <c r="A164" s="33"/>
      <c r="B164" s="30"/>
      <c r="C164" s="30"/>
      <c r="D164" s="34"/>
      <c r="E164" s="35"/>
      <c r="F164" s="41"/>
    </row>
    <row r="165" spans="1:6" s="5" customFormat="1">
      <c r="A165" s="33"/>
      <c r="B165" s="30"/>
      <c r="C165" s="30"/>
      <c r="D165" s="34"/>
      <c r="E165" s="35"/>
      <c r="F165" s="41"/>
    </row>
    <row r="166" spans="1:6" s="5" customFormat="1">
      <c r="A166" s="33"/>
      <c r="B166" s="30"/>
      <c r="C166" s="30"/>
      <c r="D166" s="34"/>
      <c r="E166" s="35"/>
      <c r="F166" s="41"/>
    </row>
    <row r="167" spans="1:6" s="5" customFormat="1">
      <c r="A167" s="33"/>
      <c r="B167" s="30"/>
      <c r="C167" s="30"/>
      <c r="D167" s="34"/>
      <c r="E167" s="35"/>
      <c r="F167" s="41"/>
    </row>
    <row r="168" spans="1:6" s="5" customFormat="1">
      <c r="A168" s="33"/>
      <c r="B168" s="30"/>
      <c r="C168" s="30"/>
      <c r="D168" s="34"/>
      <c r="E168" s="35"/>
      <c r="F168" s="41"/>
    </row>
    <row r="169" spans="1:6" s="5" customFormat="1">
      <c r="A169" s="33"/>
      <c r="B169" s="30"/>
      <c r="C169" s="30"/>
      <c r="D169" s="34"/>
      <c r="E169" s="35"/>
      <c r="F169" s="41"/>
    </row>
    <row r="170" spans="1:6" s="5" customFormat="1">
      <c r="A170" s="33"/>
      <c r="B170" s="30"/>
      <c r="C170" s="30"/>
      <c r="D170" s="34"/>
      <c r="E170" s="35"/>
      <c r="F170" s="41"/>
    </row>
    <row r="171" spans="1:6" s="5" customFormat="1">
      <c r="A171" s="33"/>
      <c r="B171" s="30"/>
      <c r="C171" s="30"/>
      <c r="D171" s="34"/>
      <c r="E171" s="35"/>
      <c r="F171" s="41"/>
    </row>
    <row r="172" spans="1:6" s="5" customFormat="1">
      <c r="A172" s="33"/>
      <c r="B172" s="30"/>
      <c r="C172" s="30"/>
      <c r="D172" s="34"/>
      <c r="E172" s="35"/>
      <c r="F172" s="41"/>
    </row>
    <row r="173" spans="1:6" s="5" customFormat="1">
      <c r="A173" s="33"/>
      <c r="B173" s="30"/>
      <c r="C173" s="30"/>
      <c r="D173" s="34"/>
      <c r="E173" s="35"/>
      <c r="F173" s="41"/>
    </row>
    <row r="174" spans="1:6" s="5" customFormat="1">
      <c r="A174" s="33"/>
      <c r="B174" s="30"/>
      <c r="C174" s="30"/>
      <c r="D174" s="34"/>
      <c r="E174" s="35"/>
      <c r="F174" s="41"/>
    </row>
    <row r="175" spans="1:6" s="5" customFormat="1">
      <c r="A175" s="33"/>
      <c r="B175" s="30"/>
      <c r="C175" s="30"/>
      <c r="D175" s="34"/>
      <c r="E175" s="35"/>
      <c r="F175" s="41"/>
    </row>
    <row r="176" spans="1:6" s="5" customFormat="1">
      <c r="A176" s="33"/>
      <c r="B176" s="30"/>
      <c r="C176" s="30"/>
      <c r="D176" s="34"/>
      <c r="E176" s="35"/>
      <c r="F176" s="41"/>
    </row>
    <row r="177" spans="1:6" s="5" customFormat="1">
      <c r="A177" s="33"/>
      <c r="B177" s="30"/>
      <c r="C177" s="30"/>
      <c r="D177" s="34"/>
      <c r="E177" s="35"/>
      <c r="F177" s="41"/>
    </row>
    <row r="178" spans="1:6" s="5" customFormat="1">
      <c r="A178" s="33"/>
      <c r="B178" s="30"/>
      <c r="C178" s="30"/>
      <c r="D178" s="34"/>
      <c r="E178" s="35"/>
      <c r="F178" s="41"/>
    </row>
    <row r="179" spans="1:6" s="5" customFormat="1">
      <c r="A179" s="33"/>
      <c r="B179" s="30"/>
      <c r="C179" s="30"/>
      <c r="D179" s="34"/>
      <c r="E179" s="35"/>
      <c r="F179" s="41"/>
    </row>
    <row r="180" spans="1:6" s="5" customFormat="1">
      <c r="A180" s="33"/>
      <c r="B180" s="30"/>
      <c r="C180" s="30"/>
      <c r="D180" s="34"/>
      <c r="E180" s="35"/>
      <c r="F180" s="41"/>
    </row>
    <row r="181" spans="1:6" s="5" customFormat="1">
      <c r="A181" s="33"/>
      <c r="B181" s="30"/>
      <c r="C181" s="30"/>
      <c r="D181" s="34"/>
      <c r="E181" s="35"/>
      <c r="F181" s="41"/>
    </row>
    <row r="182" spans="1:6" s="5" customFormat="1">
      <c r="A182" s="33"/>
      <c r="B182" s="30"/>
      <c r="C182" s="30"/>
      <c r="D182" s="34"/>
      <c r="E182" s="35"/>
      <c r="F182" s="41"/>
    </row>
    <row r="183" spans="1:6" s="5" customFormat="1">
      <c r="A183" s="33"/>
      <c r="B183" s="30"/>
      <c r="C183" s="30"/>
      <c r="D183" s="34"/>
      <c r="E183" s="35"/>
      <c r="F183" s="41"/>
    </row>
    <row r="184" spans="1:6" s="5" customFormat="1">
      <c r="A184" s="33"/>
      <c r="B184" s="30"/>
      <c r="C184" s="30"/>
      <c r="D184" s="34"/>
      <c r="E184" s="35"/>
      <c r="F184" s="41"/>
    </row>
    <row r="185" spans="1:6" s="5" customFormat="1">
      <c r="A185" s="33"/>
      <c r="B185" s="30"/>
      <c r="C185" s="30"/>
      <c r="D185" s="34"/>
      <c r="E185" s="35"/>
      <c r="F185" s="41"/>
    </row>
    <row r="186" spans="1:6" s="5" customFormat="1">
      <c r="A186" s="33"/>
      <c r="B186" s="30"/>
      <c r="C186" s="30"/>
      <c r="D186" s="34"/>
      <c r="E186" s="35"/>
      <c r="F186" s="41"/>
    </row>
    <row r="187" spans="1:6">
      <c r="A187" s="42"/>
      <c r="B187" s="43"/>
      <c r="C187" s="43"/>
      <c r="D187" s="44"/>
      <c r="E187" s="45"/>
      <c r="F187" s="46"/>
    </row>
  </sheetData>
  <autoFilter ref="A2:F81"/>
  <mergeCells count="1">
    <mergeCell ref="A1:F1"/>
  </mergeCells>
  <phoneticPr fontId="38" type="noConversion"/>
  <printOptions horizontalCentered="1"/>
  <pageMargins left="0.196527777777778" right="0.196527777777778" top="0.39305555555555599" bottom="0.47222222222222199" header="0.196527777777778" footer="0.23611111111111099"/>
  <pageSetup paperSize="9" scale="78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316"/>
  <sheetViews>
    <sheetView zoomScale="85" zoomScaleNormal="85" workbookViewId="0">
      <selection activeCell="C225" sqref="C225"/>
    </sheetView>
  </sheetViews>
  <sheetFormatPr defaultColWidth="9" defaultRowHeight="17.25"/>
  <cols>
    <col min="1" max="1" width="7.875" style="109" customWidth="1"/>
    <col min="2" max="2" width="40.75" style="7" customWidth="1"/>
    <col min="3" max="3" width="49" style="7" customWidth="1"/>
    <col min="4" max="4" width="13.25" style="8" customWidth="1"/>
    <col min="5" max="5" width="15.5" style="65" customWidth="1"/>
    <col min="6" max="6" width="21.375" style="102" customWidth="1"/>
    <col min="7" max="252" width="9" style="11"/>
    <col min="253" max="253" width="5.875" style="11" customWidth="1"/>
    <col min="254" max="254" width="22.75" style="11" customWidth="1"/>
    <col min="255" max="255" width="20.75" style="11" customWidth="1"/>
    <col min="256" max="257" width="5.25" style="11" customWidth="1"/>
    <col min="258" max="259" width="9" style="11" hidden="1" customWidth="1"/>
    <col min="260" max="260" width="10.875" style="11" customWidth="1"/>
    <col min="261" max="261" width="13.25" style="11" customWidth="1"/>
    <col min="262" max="262" width="62.125" style="11" customWidth="1"/>
    <col min="263" max="508" width="9" style="11"/>
    <col min="509" max="509" width="5.875" style="11" customWidth="1"/>
    <col min="510" max="510" width="22.75" style="11" customWidth="1"/>
    <col min="511" max="511" width="20.75" style="11" customWidth="1"/>
    <col min="512" max="513" width="5.25" style="11" customWidth="1"/>
    <col min="514" max="515" width="9" style="11" hidden="1" customWidth="1"/>
    <col min="516" max="516" width="10.875" style="11" customWidth="1"/>
    <col min="517" max="517" width="13.25" style="11" customWidth="1"/>
    <col min="518" max="518" width="62.125" style="11" customWidth="1"/>
    <col min="519" max="764" width="9" style="11"/>
    <col min="765" max="765" width="5.875" style="11" customWidth="1"/>
    <col min="766" max="766" width="22.75" style="11" customWidth="1"/>
    <col min="767" max="767" width="20.75" style="11" customWidth="1"/>
    <col min="768" max="769" width="5.25" style="11" customWidth="1"/>
    <col min="770" max="771" width="9" style="11" hidden="1" customWidth="1"/>
    <col min="772" max="772" width="10.875" style="11" customWidth="1"/>
    <col min="773" max="773" width="13.25" style="11" customWidth="1"/>
    <col min="774" max="774" width="62.125" style="11" customWidth="1"/>
    <col min="775" max="1020" width="9" style="11"/>
    <col min="1021" max="1021" width="5.875" style="11" customWidth="1"/>
    <col min="1022" max="1022" width="22.75" style="11" customWidth="1"/>
    <col min="1023" max="1023" width="20.75" style="11" customWidth="1"/>
    <col min="1024" max="1025" width="5.25" style="11" customWidth="1"/>
    <col min="1026" max="1027" width="9" style="11" hidden="1" customWidth="1"/>
    <col min="1028" max="1028" width="10.875" style="11" customWidth="1"/>
    <col min="1029" max="1029" width="13.25" style="11" customWidth="1"/>
    <col min="1030" max="1030" width="62.125" style="11" customWidth="1"/>
    <col min="1031" max="1276" width="9" style="11"/>
    <col min="1277" max="1277" width="5.875" style="11" customWidth="1"/>
    <col min="1278" max="1278" width="22.75" style="11" customWidth="1"/>
    <col min="1279" max="1279" width="20.75" style="11" customWidth="1"/>
    <col min="1280" max="1281" width="5.25" style="11" customWidth="1"/>
    <col min="1282" max="1283" width="9" style="11" hidden="1" customWidth="1"/>
    <col min="1284" max="1284" width="10.875" style="11" customWidth="1"/>
    <col min="1285" max="1285" width="13.25" style="11" customWidth="1"/>
    <col min="1286" max="1286" width="62.125" style="11" customWidth="1"/>
    <col min="1287" max="1532" width="9" style="11"/>
    <col min="1533" max="1533" width="5.875" style="11" customWidth="1"/>
    <col min="1534" max="1534" width="22.75" style="11" customWidth="1"/>
    <col min="1535" max="1535" width="20.75" style="11" customWidth="1"/>
    <col min="1536" max="1537" width="5.25" style="11" customWidth="1"/>
    <col min="1538" max="1539" width="9" style="11" hidden="1" customWidth="1"/>
    <col min="1540" max="1540" width="10.875" style="11" customWidth="1"/>
    <col min="1541" max="1541" width="13.25" style="11" customWidth="1"/>
    <col min="1542" max="1542" width="62.125" style="11" customWidth="1"/>
    <col min="1543" max="1788" width="9" style="11"/>
    <col min="1789" max="1789" width="5.875" style="11" customWidth="1"/>
    <col min="1790" max="1790" width="22.75" style="11" customWidth="1"/>
    <col min="1791" max="1791" width="20.75" style="11" customWidth="1"/>
    <col min="1792" max="1793" width="5.25" style="11" customWidth="1"/>
    <col min="1794" max="1795" width="9" style="11" hidden="1" customWidth="1"/>
    <col min="1796" max="1796" width="10.875" style="11" customWidth="1"/>
    <col min="1797" max="1797" width="13.25" style="11" customWidth="1"/>
    <col min="1798" max="1798" width="62.125" style="11" customWidth="1"/>
    <col min="1799" max="2044" width="9" style="11"/>
    <col min="2045" max="2045" width="5.875" style="11" customWidth="1"/>
    <col min="2046" max="2046" width="22.75" style="11" customWidth="1"/>
    <col min="2047" max="2047" width="20.75" style="11" customWidth="1"/>
    <col min="2048" max="2049" width="5.25" style="11" customWidth="1"/>
    <col min="2050" max="2051" width="9" style="11" hidden="1" customWidth="1"/>
    <col min="2052" max="2052" width="10.875" style="11" customWidth="1"/>
    <col min="2053" max="2053" width="13.25" style="11" customWidth="1"/>
    <col min="2054" max="2054" width="62.125" style="11" customWidth="1"/>
    <col min="2055" max="2300" width="9" style="11"/>
    <col min="2301" max="2301" width="5.875" style="11" customWidth="1"/>
    <col min="2302" max="2302" width="22.75" style="11" customWidth="1"/>
    <col min="2303" max="2303" width="20.75" style="11" customWidth="1"/>
    <col min="2304" max="2305" width="5.25" style="11" customWidth="1"/>
    <col min="2306" max="2307" width="9" style="11" hidden="1" customWidth="1"/>
    <col min="2308" max="2308" width="10.875" style="11" customWidth="1"/>
    <col min="2309" max="2309" width="13.25" style="11" customWidth="1"/>
    <col min="2310" max="2310" width="62.125" style="11" customWidth="1"/>
    <col min="2311" max="2556" width="9" style="11"/>
    <col min="2557" max="2557" width="5.875" style="11" customWidth="1"/>
    <col min="2558" max="2558" width="22.75" style="11" customWidth="1"/>
    <col min="2559" max="2559" width="20.75" style="11" customWidth="1"/>
    <col min="2560" max="2561" width="5.25" style="11" customWidth="1"/>
    <col min="2562" max="2563" width="9" style="11" hidden="1" customWidth="1"/>
    <col min="2564" max="2564" width="10.875" style="11" customWidth="1"/>
    <col min="2565" max="2565" width="13.25" style="11" customWidth="1"/>
    <col min="2566" max="2566" width="62.125" style="11" customWidth="1"/>
    <col min="2567" max="2812" width="9" style="11"/>
    <col min="2813" max="2813" width="5.875" style="11" customWidth="1"/>
    <col min="2814" max="2814" width="22.75" style="11" customWidth="1"/>
    <col min="2815" max="2815" width="20.75" style="11" customWidth="1"/>
    <col min="2816" max="2817" width="5.25" style="11" customWidth="1"/>
    <col min="2818" max="2819" width="9" style="11" hidden="1" customWidth="1"/>
    <col min="2820" max="2820" width="10.875" style="11" customWidth="1"/>
    <col min="2821" max="2821" width="13.25" style="11" customWidth="1"/>
    <col min="2822" max="2822" width="62.125" style="11" customWidth="1"/>
    <col min="2823" max="3068" width="9" style="11"/>
    <col min="3069" max="3069" width="5.875" style="11" customWidth="1"/>
    <col min="3070" max="3070" width="22.75" style="11" customWidth="1"/>
    <col min="3071" max="3071" width="20.75" style="11" customWidth="1"/>
    <col min="3072" max="3073" width="5.25" style="11" customWidth="1"/>
    <col min="3074" max="3075" width="9" style="11" hidden="1" customWidth="1"/>
    <col min="3076" max="3076" width="10.875" style="11" customWidth="1"/>
    <col min="3077" max="3077" width="13.25" style="11" customWidth="1"/>
    <col min="3078" max="3078" width="62.125" style="11" customWidth="1"/>
    <col min="3079" max="3324" width="9" style="11"/>
    <col min="3325" max="3325" width="5.875" style="11" customWidth="1"/>
    <col min="3326" max="3326" width="22.75" style="11" customWidth="1"/>
    <col min="3327" max="3327" width="20.75" style="11" customWidth="1"/>
    <col min="3328" max="3329" width="5.25" style="11" customWidth="1"/>
    <col min="3330" max="3331" width="9" style="11" hidden="1" customWidth="1"/>
    <col min="3332" max="3332" width="10.875" style="11" customWidth="1"/>
    <col min="3333" max="3333" width="13.25" style="11" customWidth="1"/>
    <col min="3334" max="3334" width="62.125" style="11" customWidth="1"/>
    <col min="3335" max="3580" width="9" style="11"/>
    <col min="3581" max="3581" width="5.875" style="11" customWidth="1"/>
    <col min="3582" max="3582" width="22.75" style="11" customWidth="1"/>
    <col min="3583" max="3583" width="20.75" style="11" customWidth="1"/>
    <col min="3584" max="3585" width="5.25" style="11" customWidth="1"/>
    <col min="3586" max="3587" width="9" style="11" hidden="1" customWidth="1"/>
    <col min="3588" max="3588" width="10.875" style="11" customWidth="1"/>
    <col min="3589" max="3589" width="13.25" style="11" customWidth="1"/>
    <col min="3590" max="3590" width="62.125" style="11" customWidth="1"/>
    <col min="3591" max="3836" width="9" style="11"/>
    <col min="3837" max="3837" width="5.875" style="11" customWidth="1"/>
    <col min="3838" max="3838" width="22.75" style="11" customWidth="1"/>
    <col min="3839" max="3839" width="20.75" style="11" customWidth="1"/>
    <col min="3840" max="3841" width="5.25" style="11" customWidth="1"/>
    <col min="3842" max="3843" width="9" style="11" hidden="1" customWidth="1"/>
    <col min="3844" max="3844" width="10.875" style="11" customWidth="1"/>
    <col min="3845" max="3845" width="13.25" style="11" customWidth="1"/>
    <col min="3846" max="3846" width="62.125" style="11" customWidth="1"/>
    <col min="3847" max="4092" width="9" style="11"/>
    <col min="4093" max="4093" width="5.875" style="11" customWidth="1"/>
    <col min="4094" max="4094" width="22.75" style="11" customWidth="1"/>
    <col min="4095" max="4095" width="20.75" style="11" customWidth="1"/>
    <col min="4096" max="4097" width="5.25" style="11" customWidth="1"/>
    <col min="4098" max="4099" width="9" style="11" hidden="1" customWidth="1"/>
    <col min="4100" max="4100" width="10.875" style="11" customWidth="1"/>
    <col min="4101" max="4101" width="13.25" style="11" customWidth="1"/>
    <col min="4102" max="4102" width="62.125" style="11" customWidth="1"/>
    <col min="4103" max="4348" width="9" style="11"/>
    <col min="4349" max="4349" width="5.875" style="11" customWidth="1"/>
    <col min="4350" max="4350" width="22.75" style="11" customWidth="1"/>
    <col min="4351" max="4351" width="20.75" style="11" customWidth="1"/>
    <col min="4352" max="4353" width="5.25" style="11" customWidth="1"/>
    <col min="4354" max="4355" width="9" style="11" hidden="1" customWidth="1"/>
    <col min="4356" max="4356" width="10.875" style="11" customWidth="1"/>
    <col min="4357" max="4357" width="13.25" style="11" customWidth="1"/>
    <col min="4358" max="4358" width="62.125" style="11" customWidth="1"/>
    <col min="4359" max="4604" width="9" style="11"/>
    <col min="4605" max="4605" width="5.875" style="11" customWidth="1"/>
    <col min="4606" max="4606" width="22.75" style="11" customWidth="1"/>
    <col min="4607" max="4607" width="20.75" style="11" customWidth="1"/>
    <col min="4608" max="4609" width="5.25" style="11" customWidth="1"/>
    <col min="4610" max="4611" width="9" style="11" hidden="1" customWidth="1"/>
    <col min="4612" max="4612" width="10.875" style="11" customWidth="1"/>
    <col min="4613" max="4613" width="13.25" style="11" customWidth="1"/>
    <col min="4614" max="4614" width="62.125" style="11" customWidth="1"/>
    <col min="4615" max="4860" width="9" style="11"/>
    <col min="4861" max="4861" width="5.875" style="11" customWidth="1"/>
    <col min="4862" max="4862" width="22.75" style="11" customWidth="1"/>
    <col min="4863" max="4863" width="20.75" style="11" customWidth="1"/>
    <col min="4864" max="4865" width="5.25" style="11" customWidth="1"/>
    <col min="4866" max="4867" width="9" style="11" hidden="1" customWidth="1"/>
    <col min="4868" max="4868" width="10.875" style="11" customWidth="1"/>
    <col min="4869" max="4869" width="13.25" style="11" customWidth="1"/>
    <col min="4870" max="4870" width="62.125" style="11" customWidth="1"/>
    <col min="4871" max="5116" width="9" style="11"/>
    <col min="5117" max="5117" width="5.875" style="11" customWidth="1"/>
    <col min="5118" max="5118" width="22.75" style="11" customWidth="1"/>
    <col min="5119" max="5119" width="20.75" style="11" customWidth="1"/>
    <col min="5120" max="5121" width="5.25" style="11" customWidth="1"/>
    <col min="5122" max="5123" width="9" style="11" hidden="1" customWidth="1"/>
    <col min="5124" max="5124" width="10.875" style="11" customWidth="1"/>
    <col min="5125" max="5125" width="13.25" style="11" customWidth="1"/>
    <col min="5126" max="5126" width="62.125" style="11" customWidth="1"/>
    <col min="5127" max="5372" width="9" style="11"/>
    <col min="5373" max="5373" width="5.875" style="11" customWidth="1"/>
    <col min="5374" max="5374" width="22.75" style="11" customWidth="1"/>
    <col min="5375" max="5375" width="20.75" style="11" customWidth="1"/>
    <col min="5376" max="5377" width="5.25" style="11" customWidth="1"/>
    <col min="5378" max="5379" width="9" style="11" hidden="1" customWidth="1"/>
    <col min="5380" max="5380" width="10.875" style="11" customWidth="1"/>
    <col min="5381" max="5381" width="13.25" style="11" customWidth="1"/>
    <col min="5382" max="5382" width="62.125" style="11" customWidth="1"/>
    <col min="5383" max="5628" width="9" style="11"/>
    <col min="5629" max="5629" width="5.875" style="11" customWidth="1"/>
    <col min="5630" max="5630" width="22.75" style="11" customWidth="1"/>
    <col min="5631" max="5631" width="20.75" style="11" customWidth="1"/>
    <col min="5632" max="5633" width="5.25" style="11" customWidth="1"/>
    <col min="5634" max="5635" width="9" style="11" hidden="1" customWidth="1"/>
    <col min="5636" max="5636" width="10.875" style="11" customWidth="1"/>
    <col min="5637" max="5637" width="13.25" style="11" customWidth="1"/>
    <col min="5638" max="5638" width="62.125" style="11" customWidth="1"/>
    <col min="5639" max="5884" width="9" style="11"/>
    <col min="5885" max="5885" width="5.875" style="11" customWidth="1"/>
    <col min="5886" max="5886" width="22.75" style="11" customWidth="1"/>
    <col min="5887" max="5887" width="20.75" style="11" customWidth="1"/>
    <col min="5888" max="5889" width="5.25" style="11" customWidth="1"/>
    <col min="5890" max="5891" width="9" style="11" hidden="1" customWidth="1"/>
    <col min="5892" max="5892" width="10.875" style="11" customWidth="1"/>
    <col min="5893" max="5893" width="13.25" style="11" customWidth="1"/>
    <col min="5894" max="5894" width="62.125" style="11" customWidth="1"/>
    <col min="5895" max="6140" width="9" style="11"/>
    <col min="6141" max="6141" width="5.875" style="11" customWidth="1"/>
    <col min="6142" max="6142" width="22.75" style="11" customWidth="1"/>
    <col min="6143" max="6143" width="20.75" style="11" customWidth="1"/>
    <col min="6144" max="6145" width="5.25" style="11" customWidth="1"/>
    <col min="6146" max="6147" width="9" style="11" hidden="1" customWidth="1"/>
    <col min="6148" max="6148" width="10.875" style="11" customWidth="1"/>
    <col min="6149" max="6149" width="13.25" style="11" customWidth="1"/>
    <col min="6150" max="6150" width="62.125" style="11" customWidth="1"/>
    <col min="6151" max="6396" width="9" style="11"/>
    <col min="6397" max="6397" width="5.875" style="11" customWidth="1"/>
    <col min="6398" max="6398" width="22.75" style="11" customWidth="1"/>
    <col min="6399" max="6399" width="20.75" style="11" customWidth="1"/>
    <col min="6400" max="6401" width="5.25" style="11" customWidth="1"/>
    <col min="6402" max="6403" width="9" style="11" hidden="1" customWidth="1"/>
    <col min="6404" max="6404" width="10.875" style="11" customWidth="1"/>
    <col min="6405" max="6405" width="13.25" style="11" customWidth="1"/>
    <col min="6406" max="6406" width="62.125" style="11" customWidth="1"/>
    <col min="6407" max="6652" width="9" style="11"/>
    <col min="6653" max="6653" width="5.875" style="11" customWidth="1"/>
    <col min="6654" max="6654" width="22.75" style="11" customWidth="1"/>
    <col min="6655" max="6655" width="20.75" style="11" customWidth="1"/>
    <col min="6656" max="6657" width="5.25" style="11" customWidth="1"/>
    <col min="6658" max="6659" width="9" style="11" hidden="1" customWidth="1"/>
    <col min="6660" max="6660" width="10.875" style="11" customWidth="1"/>
    <col min="6661" max="6661" width="13.25" style="11" customWidth="1"/>
    <col min="6662" max="6662" width="62.125" style="11" customWidth="1"/>
    <col min="6663" max="6908" width="9" style="11"/>
    <col min="6909" max="6909" width="5.875" style="11" customWidth="1"/>
    <col min="6910" max="6910" width="22.75" style="11" customWidth="1"/>
    <col min="6911" max="6911" width="20.75" style="11" customWidth="1"/>
    <col min="6912" max="6913" width="5.25" style="11" customWidth="1"/>
    <col min="6914" max="6915" width="9" style="11" hidden="1" customWidth="1"/>
    <col min="6916" max="6916" width="10.875" style="11" customWidth="1"/>
    <col min="6917" max="6917" width="13.25" style="11" customWidth="1"/>
    <col min="6918" max="6918" width="62.125" style="11" customWidth="1"/>
    <col min="6919" max="7164" width="9" style="11"/>
    <col min="7165" max="7165" width="5.875" style="11" customWidth="1"/>
    <col min="7166" max="7166" width="22.75" style="11" customWidth="1"/>
    <col min="7167" max="7167" width="20.75" style="11" customWidth="1"/>
    <col min="7168" max="7169" width="5.25" style="11" customWidth="1"/>
    <col min="7170" max="7171" width="9" style="11" hidden="1" customWidth="1"/>
    <col min="7172" max="7172" width="10.875" style="11" customWidth="1"/>
    <col min="7173" max="7173" width="13.25" style="11" customWidth="1"/>
    <col min="7174" max="7174" width="62.125" style="11" customWidth="1"/>
    <col min="7175" max="7420" width="9" style="11"/>
    <col min="7421" max="7421" width="5.875" style="11" customWidth="1"/>
    <col min="7422" max="7422" width="22.75" style="11" customWidth="1"/>
    <col min="7423" max="7423" width="20.75" style="11" customWidth="1"/>
    <col min="7424" max="7425" width="5.25" style="11" customWidth="1"/>
    <col min="7426" max="7427" width="9" style="11" hidden="1" customWidth="1"/>
    <col min="7428" max="7428" width="10.875" style="11" customWidth="1"/>
    <col min="7429" max="7429" width="13.25" style="11" customWidth="1"/>
    <col min="7430" max="7430" width="62.125" style="11" customWidth="1"/>
    <col min="7431" max="7676" width="9" style="11"/>
    <col min="7677" max="7677" width="5.875" style="11" customWidth="1"/>
    <col min="7678" max="7678" width="22.75" style="11" customWidth="1"/>
    <col min="7679" max="7679" width="20.75" style="11" customWidth="1"/>
    <col min="7680" max="7681" width="5.25" style="11" customWidth="1"/>
    <col min="7682" max="7683" width="9" style="11" hidden="1" customWidth="1"/>
    <col min="7684" max="7684" width="10.875" style="11" customWidth="1"/>
    <col min="7685" max="7685" width="13.25" style="11" customWidth="1"/>
    <col min="7686" max="7686" width="62.125" style="11" customWidth="1"/>
    <col min="7687" max="7932" width="9" style="11"/>
    <col min="7933" max="7933" width="5.875" style="11" customWidth="1"/>
    <col min="7934" max="7934" width="22.75" style="11" customWidth="1"/>
    <col min="7935" max="7935" width="20.75" style="11" customWidth="1"/>
    <col min="7936" max="7937" width="5.25" style="11" customWidth="1"/>
    <col min="7938" max="7939" width="9" style="11" hidden="1" customWidth="1"/>
    <col min="7940" max="7940" width="10.875" style="11" customWidth="1"/>
    <col min="7941" max="7941" width="13.25" style="11" customWidth="1"/>
    <col min="7942" max="7942" width="62.125" style="11" customWidth="1"/>
    <col min="7943" max="8188" width="9" style="11"/>
    <col min="8189" max="8189" width="5.875" style="11" customWidth="1"/>
    <col min="8190" max="8190" width="22.75" style="11" customWidth="1"/>
    <col min="8191" max="8191" width="20.75" style="11" customWidth="1"/>
    <col min="8192" max="8193" width="5.25" style="11" customWidth="1"/>
    <col min="8194" max="8195" width="9" style="11" hidden="1" customWidth="1"/>
    <col min="8196" max="8196" width="10.875" style="11" customWidth="1"/>
    <col min="8197" max="8197" width="13.25" style="11" customWidth="1"/>
    <col min="8198" max="8198" width="62.125" style="11" customWidth="1"/>
    <col min="8199" max="8444" width="9" style="11"/>
    <col min="8445" max="8445" width="5.875" style="11" customWidth="1"/>
    <col min="8446" max="8446" width="22.75" style="11" customWidth="1"/>
    <col min="8447" max="8447" width="20.75" style="11" customWidth="1"/>
    <col min="8448" max="8449" width="5.25" style="11" customWidth="1"/>
    <col min="8450" max="8451" width="9" style="11" hidden="1" customWidth="1"/>
    <col min="8452" max="8452" width="10.875" style="11" customWidth="1"/>
    <col min="8453" max="8453" width="13.25" style="11" customWidth="1"/>
    <col min="8454" max="8454" width="62.125" style="11" customWidth="1"/>
    <col min="8455" max="8700" width="9" style="11"/>
    <col min="8701" max="8701" width="5.875" style="11" customWidth="1"/>
    <col min="8702" max="8702" width="22.75" style="11" customWidth="1"/>
    <col min="8703" max="8703" width="20.75" style="11" customWidth="1"/>
    <col min="8704" max="8705" width="5.25" style="11" customWidth="1"/>
    <col min="8706" max="8707" width="9" style="11" hidden="1" customWidth="1"/>
    <col min="8708" max="8708" width="10.875" style="11" customWidth="1"/>
    <col min="8709" max="8709" width="13.25" style="11" customWidth="1"/>
    <col min="8710" max="8710" width="62.125" style="11" customWidth="1"/>
    <col min="8711" max="8956" width="9" style="11"/>
    <col min="8957" max="8957" width="5.875" style="11" customWidth="1"/>
    <col min="8958" max="8958" width="22.75" style="11" customWidth="1"/>
    <col min="8959" max="8959" width="20.75" style="11" customWidth="1"/>
    <col min="8960" max="8961" width="5.25" style="11" customWidth="1"/>
    <col min="8962" max="8963" width="9" style="11" hidden="1" customWidth="1"/>
    <col min="8964" max="8964" width="10.875" style="11" customWidth="1"/>
    <col min="8965" max="8965" width="13.25" style="11" customWidth="1"/>
    <col min="8966" max="8966" width="62.125" style="11" customWidth="1"/>
    <col min="8967" max="9212" width="9" style="11"/>
    <col min="9213" max="9213" width="5.875" style="11" customWidth="1"/>
    <col min="9214" max="9214" width="22.75" style="11" customWidth="1"/>
    <col min="9215" max="9215" width="20.75" style="11" customWidth="1"/>
    <col min="9216" max="9217" width="5.25" style="11" customWidth="1"/>
    <col min="9218" max="9219" width="9" style="11" hidden="1" customWidth="1"/>
    <col min="9220" max="9220" width="10.875" style="11" customWidth="1"/>
    <col min="9221" max="9221" width="13.25" style="11" customWidth="1"/>
    <col min="9222" max="9222" width="62.125" style="11" customWidth="1"/>
    <col min="9223" max="9468" width="9" style="11"/>
    <col min="9469" max="9469" width="5.875" style="11" customWidth="1"/>
    <col min="9470" max="9470" width="22.75" style="11" customWidth="1"/>
    <col min="9471" max="9471" width="20.75" style="11" customWidth="1"/>
    <col min="9472" max="9473" width="5.25" style="11" customWidth="1"/>
    <col min="9474" max="9475" width="9" style="11" hidden="1" customWidth="1"/>
    <col min="9476" max="9476" width="10.875" style="11" customWidth="1"/>
    <col min="9477" max="9477" width="13.25" style="11" customWidth="1"/>
    <col min="9478" max="9478" width="62.125" style="11" customWidth="1"/>
    <col min="9479" max="9724" width="9" style="11"/>
    <col min="9725" max="9725" width="5.875" style="11" customWidth="1"/>
    <col min="9726" max="9726" width="22.75" style="11" customWidth="1"/>
    <col min="9727" max="9727" width="20.75" style="11" customWidth="1"/>
    <col min="9728" max="9729" width="5.25" style="11" customWidth="1"/>
    <col min="9730" max="9731" width="9" style="11" hidden="1" customWidth="1"/>
    <col min="9732" max="9732" width="10.875" style="11" customWidth="1"/>
    <col min="9733" max="9733" width="13.25" style="11" customWidth="1"/>
    <col min="9734" max="9734" width="62.125" style="11" customWidth="1"/>
    <col min="9735" max="9980" width="9" style="11"/>
    <col min="9981" max="9981" width="5.875" style="11" customWidth="1"/>
    <col min="9982" max="9982" width="22.75" style="11" customWidth="1"/>
    <col min="9983" max="9983" width="20.75" style="11" customWidth="1"/>
    <col min="9984" max="9985" width="5.25" style="11" customWidth="1"/>
    <col min="9986" max="9987" width="9" style="11" hidden="1" customWidth="1"/>
    <col min="9988" max="9988" width="10.875" style="11" customWidth="1"/>
    <col min="9989" max="9989" width="13.25" style="11" customWidth="1"/>
    <col min="9990" max="9990" width="62.125" style="11" customWidth="1"/>
    <col min="9991" max="10236" width="9" style="11"/>
    <col min="10237" max="10237" width="5.875" style="11" customWidth="1"/>
    <col min="10238" max="10238" width="22.75" style="11" customWidth="1"/>
    <col min="10239" max="10239" width="20.75" style="11" customWidth="1"/>
    <col min="10240" max="10241" width="5.25" style="11" customWidth="1"/>
    <col min="10242" max="10243" width="9" style="11" hidden="1" customWidth="1"/>
    <col min="10244" max="10244" width="10.875" style="11" customWidth="1"/>
    <col min="10245" max="10245" width="13.25" style="11" customWidth="1"/>
    <col min="10246" max="10246" width="62.125" style="11" customWidth="1"/>
    <col min="10247" max="10492" width="9" style="11"/>
    <col min="10493" max="10493" width="5.875" style="11" customWidth="1"/>
    <col min="10494" max="10494" width="22.75" style="11" customWidth="1"/>
    <col min="10495" max="10495" width="20.75" style="11" customWidth="1"/>
    <col min="10496" max="10497" width="5.25" style="11" customWidth="1"/>
    <col min="10498" max="10499" width="9" style="11" hidden="1" customWidth="1"/>
    <col min="10500" max="10500" width="10.875" style="11" customWidth="1"/>
    <col min="10501" max="10501" width="13.25" style="11" customWidth="1"/>
    <col min="10502" max="10502" width="62.125" style="11" customWidth="1"/>
    <col min="10503" max="10748" width="9" style="11"/>
    <col min="10749" max="10749" width="5.875" style="11" customWidth="1"/>
    <col min="10750" max="10750" width="22.75" style="11" customWidth="1"/>
    <col min="10751" max="10751" width="20.75" style="11" customWidth="1"/>
    <col min="10752" max="10753" width="5.25" style="11" customWidth="1"/>
    <col min="10754" max="10755" width="9" style="11" hidden="1" customWidth="1"/>
    <col min="10756" max="10756" width="10.875" style="11" customWidth="1"/>
    <col min="10757" max="10757" width="13.25" style="11" customWidth="1"/>
    <col min="10758" max="10758" width="62.125" style="11" customWidth="1"/>
    <col min="10759" max="11004" width="9" style="11"/>
    <col min="11005" max="11005" width="5.875" style="11" customWidth="1"/>
    <col min="11006" max="11006" width="22.75" style="11" customWidth="1"/>
    <col min="11007" max="11007" width="20.75" style="11" customWidth="1"/>
    <col min="11008" max="11009" width="5.25" style="11" customWidth="1"/>
    <col min="11010" max="11011" width="9" style="11" hidden="1" customWidth="1"/>
    <col min="11012" max="11012" width="10.875" style="11" customWidth="1"/>
    <col min="11013" max="11013" width="13.25" style="11" customWidth="1"/>
    <col min="11014" max="11014" width="62.125" style="11" customWidth="1"/>
    <col min="11015" max="11260" width="9" style="11"/>
    <col min="11261" max="11261" width="5.875" style="11" customWidth="1"/>
    <col min="11262" max="11262" width="22.75" style="11" customWidth="1"/>
    <col min="11263" max="11263" width="20.75" style="11" customWidth="1"/>
    <col min="11264" max="11265" width="5.25" style="11" customWidth="1"/>
    <col min="11266" max="11267" width="9" style="11" hidden="1" customWidth="1"/>
    <col min="11268" max="11268" width="10.875" style="11" customWidth="1"/>
    <col min="11269" max="11269" width="13.25" style="11" customWidth="1"/>
    <col min="11270" max="11270" width="62.125" style="11" customWidth="1"/>
    <col min="11271" max="11516" width="9" style="11"/>
    <col min="11517" max="11517" width="5.875" style="11" customWidth="1"/>
    <col min="11518" max="11518" width="22.75" style="11" customWidth="1"/>
    <col min="11519" max="11519" width="20.75" style="11" customWidth="1"/>
    <col min="11520" max="11521" width="5.25" style="11" customWidth="1"/>
    <col min="11522" max="11523" width="9" style="11" hidden="1" customWidth="1"/>
    <col min="11524" max="11524" width="10.875" style="11" customWidth="1"/>
    <col min="11525" max="11525" width="13.25" style="11" customWidth="1"/>
    <col min="11526" max="11526" width="62.125" style="11" customWidth="1"/>
    <col min="11527" max="11772" width="9" style="11"/>
    <col min="11773" max="11773" width="5.875" style="11" customWidth="1"/>
    <col min="11774" max="11774" width="22.75" style="11" customWidth="1"/>
    <col min="11775" max="11775" width="20.75" style="11" customWidth="1"/>
    <col min="11776" max="11777" width="5.25" style="11" customWidth="1"/>
    <col min="11778" max="11779" width="9" style="11" hidden="1" customWidth="1"/>
    <col min="11780" max="11780" width="10.875" style="11" customWidth="1"/>
    <col min="11781" max="11781" width="13.25" style="11" customWidth="1"/>
    <col min="11782" max="11782" width="62.125" style="11" customWidth="1"/>
    <col min="11783" max="12028" width="9" style="11"/>
    <col min="12029" max="12029" width="5.875" style="11" customWidth="1"/>
    <col min="12030" max="12030" width="22.75" style="11" customWidth="1"/>
    <col min="12031" max="12031" width="20.75" style="11" customWidth="1"/>
    <col min="12032" max="12033" width="5.25" style="11" customWidth="1"/>
    <col min="12034" max="12035" width="9" style="11" hidden="1" customWidth="1"/>
    <col min="12036" max="12036" width="10.875" style="11" customWidth="1"/>
    <col min="12037" max="12037" width="13.25" style="11" customWidth="1"/>
    <col min="12038" max="12038" width="62.125" style="11" customWidth="1"/>
    <col min="12039" max="12284" width="9" style="11"/>
    <col min="12285" max="12285" width="5.875" style="11" customWidth="1"/>
    <col min="12286" max="12286" width="22.75" style="11" customWidth="1"/>
    <col min="12287" max="12287" width="20.75" style="11" customWidth="1"/>
    <col min="12288" max="12289" width="5.25" style="11" customWidth="1"/>
    <col min="12290" max="12291" width="9" style="11" hidden="1" customWidth="1"/>
    <col min="12292" max="12292" width="10.875" style="11" customWidth="1"/>
    <col min="12293" max="12293" width="13.25" style="11" customWidth="1"/>
    <col min="12294" max="12294" width="62.125" style="11" customWidth="1"/>
    <col min="12295" max="12540" width="9" style="11"/>
    <col min="12541" max="12541" width="5.875" style="11" customWidth="1"/>
    <col min="12542" max="12542" width="22.75" style="11" customWidth="1"/>
    <col min="12543" max="12543" width="20.75" style="11" customWidth="1"/>
    <col min="12544" max="12545" width="5.25" style="11" customWidth="1"/>
    <col min="12546" max="12547" width="9" style="11" hidden="1" customWidth="1"/>
    <col min="12548" max="12548" width="10.875" style="11" customWidth="1"/>
    <col min="12549" max="12549" width="13.25" style="11" customWidth="1"/>
    <col min="12550" max="12550" width="62.125" style="11" customWidth="1"/>
    <col min="12551" max="12796" width="9" style="11"/>
    <col min="12797" max="12797" width="5.875" style="11" customWidth="1"/>
    <col min="12798" max="12798" width="22.75" style="11" customWidth="1"/>
    <col min="12799" max="12799" width="20.75" style="11" customWidth="1"/>
    <col min="12800" max="12801" width="5.25" style="11" customWidth="1"/>
    <col min="12802" max="12803" width="9" style="11" hidden="1" customWidth="1"/>
    <col min="12804" max="12804" width="10.875" style="11" customWidth="1"/>
    <col min="12805" max="12805" width="13.25" style="11" customWidth="1"/>
    <col min="12806" max="12806" width="62.125" style="11" customWidth="1"/>
    <col min="12807" max="13052" width="9" style="11"/>
    <col min="13053" max="13053" width="5.875" style="11" customWidth="1"/>
    <col min="13054" max="13054" width="22.75" style="11" customWidth="1"/>
    <col min="13055" max="13055" width="20.75" style="11" customWidth="1"/>
    <col min="13056" max="13057" width="5.25" style="11" customWidth="1"/>
    <col min="13058" max="13059" width="9" style="11" hidden="1" customWidth="1"/>
    <col min="13060" max="13060" width="10.875" style="11" customWidth="1"/>
    <col min="13061" max="13061" width="13.25" style="11" customWidth="1"/>
    <col min="13062" max="13062" width="62.125" style="11" customWidth="1"/>
    <col min="13063" max="13308" width="9" style="11"/>
    <col min="13309" max="13309" width="5.875" style="11" customWidth="1"/>
    <col min="13310" max="13310" width="22.75" style="11" customWidth="1"/>
    <col min="13311" max="13311" width="20.75" style="11" customWidth="1"/>
    <col min="13312" max="13313" width="5.25" style="11" customWidth="1"/>
    <col min="13314" max="13315" width="9" style="11" hidden="1" customWidth="1"/>
    <col min="13316" max="13316" width="10.875" style="11" customWidth="1"/>
    <col min="13317" max="13317" width="13.25" style="11" customWidth="1"/>
    <col min="13318" max="13318" width="62.125" style="11" customWidth="1"/>
    <col min="13319" max="13564" width="9" style="11"/>
    <col min="13565" max="13565" width="5.875" style="11" customWidth="1"/>
    <col min="13566" max="13566" width="22.75" style="11" customWidth="1"/>
    <col min="13567" max="13567" width="20.75" style="11" customWidth="1"/>
    <col min="13568" max="13569" width="5.25" style="11" customWidth="1"/>
    <col min="13570" max="13571" width="9" style="11" hidden="1" customWidth="1"/>
    <col min="13572" max="13572" width="10.875" style="11" customWidth="1"/>
    <col min="13573" max="13573" width="13.25" style="11" customWidth="1"/>
    <col min="13574" max="13574" width="62.125" style="11" customWidth="1"/>
    <col min="13575" max="13820" width="9" style="11"/>
    <col min="13821" max="13821" width="5.875" style="11" customWidth="1"/>
    <col min="13822" max="13822" width="22.75" style="11" customWidth="1"/>
    <col min="13823" max="13823" width="20.75" style="11" customWidth="1"/>
    <col min="13824" max="13825" width="5.25" style="11" customWidth="1"/>
    <col min="13826" max="13827" width="9" style="11" hidden="1" customWidth="1"/>
    <col min="13828" max="13828" width="10.875" style="11" customWidth="1"/>
    <col min="13829" max="13829" width="13.25" style="11" customWidth="1"/>
    <col min="13830" max="13830" width="62.125" style="11" customWidth="1"/>
    <col min="13831" max="14076" width="9" style="11"/>
    <col min="14077" max="14077" width="5.875" style="11" customWidth="1"/>
    <col min="14078" max="14078" width="22.75" style="11" customWidth="1"/>
    <col min="14079" max="14079" width="20.75" style="11" customWidth="1"/>
    <col min="14080" max="14081" width="5.25" style="11" customWidth="1"/>
    <col min="14082" max="14083" width="9" style="11" hidden="1" customWidth="1"/>
    <col min="14084" max="14084" width="10.875" style="11" customWidth="1"/>
    <col min="14085" max="14085" width="13.25" style="11" customWidth="1"/>
    <col min="14086" max="14086" width="62.125" style="11" customWidth="1"/>
    <col min="14087" max="14332" width="9" style="11"/>
    <col min="14333" max="14333" width="5.875" style="11" customWidth="1"/>
    <col min="14334" max="14334" width="22.75" style="11" customWidth="1"/>
    <col min="14335" max="14335" width="20.75" style="11" customWidth="1"/>
    <col min="14336" max="14337" width="5.25" style="11" customWidth="1"/>
    <col min="14338" max="14339" width="9" style="11" hidden="1" customWidth="1"/>
    <col min="14340" max="14340" width="10.875" style="11" customWidth="1"/>
    <col min="14341" max="14341" width="13.25" style="11" customWidth="1"/>
    <col min="14342" max="14342" width="62.125" style="11" customWidth="1"/>
    <col min="14343" max="14588" width="9" style="11"/>
    <col min="14589" max="14589" width="5.875" style="11" customWidth="1"/>
    <col min="14590" max="14590" width="22.75" style="11" customWidth="1"/>
    <col min="14591" max="14591" width="20.75" style="11" customWidth="1"/>
    <col min="14592" max="14593" width="5.25" style="11" customWidth="1"/>
    <col min="14594" max="14595" width="9" style="11" hidden="1" customWidth="1"/>
    <col min="14596" max="14596" width="10.875" style="11" customWidth="1"/>
    <col min="14597" max="14597" width="13.25" style="11" customWidth="1"/>
    <col min="14598" max="14598" width="62.125" style="11" customWidth="1"/>
    <col min="14599" max="14844" width="9" style="11"/>
    <col min="14845" max="14845" width="5.875" style="11" customWidth="1"/>
    <col min="14846" max="14846" width="22.75" style="11" customWidth="1"/>
    <col min="14847" max="14847" width="20.75" style="11" customWidth="1"/>
    <col min="14848" max="14849" width="5.25" style="11" customWidth="1"/>
    <col min="14850" max="14851" width="9" style="11" hidden="1" customWidth="1"/>
    <col min="14852" max="14852" width="10.875" style="11" customWidth="1"/>
    <col min="14853" max="14853" width="13.25" style="11" customWidth="1"/>
    <col min="14854" max="14854" width="62.125" style="11" customWidth="1"/>
    <col min="14855" max="15100" width="9" style="11"/>
    <col min="15101" max="15101" width="5.875" style="11" customWidth="1"/>
    <col min="15102" max="15102" width="22.75" style="11" customWidth="1"/>
    <col min="15103" max="15103" width="20.75" style="11" customWidth="1"/>
    <col min="15104" max="15105" width="5.25" style="11" customWidth="1"/>
    <col min="15106" max="15107" width="9" style="11" hidden="1" customWidth="1"/>
    <col min="15108" max="15108" width="10.875" style="11" customWidth="1"/>
    <col min="15109" max="15109" width="13.25" style="11" customWidth="1"/>
    <col min="15110" max="15110" width="62.125" style="11" customWidth="1"/>
    <col min="15111" max="15356" width="9" style="11"/>
    <col min="15357" max="15357" width="5.875" style="11" customWidth="1"/>
    <col min="15358" max="15358" width="22.75" style="11" customWidth="1"/>
    <col min="15359" max="15359" width="20.75" style="11" customWidth="1"/>
    <col min="15360" max="15361" width="5.25" style="11" customWidth="1"/>
    <col min="15362" max="15363" width="9" style="11" hidden="1" customWidth="1"/>
    <col min="15364" max="15364" width="10.875" style="11" customWidth="1"/>
    <col min="15365" max="15365" width="13.25" style="11" customWidth="1"/>
    <col min="15366" max="15366" width="62.125" style="11" customWidth="1"/>
    <col min="15367" max="15612" width="9" style="11"/>
    <col min="15613" max="15613" width="5.875" style="11" customWidth="1"/>
    <col min="15614" max="15614" width="22.75" style="11" customWidth="1"/>
    <col min="15615" max="15615" width="20.75" style="11" customWidth="1"/>
    <col min="15616" max="15617" width="5.25" style="11" customWidth="1"/>
    <col min="15618" max="15619" width="9" style="11" hidden="1" customWidth="1"/>
    <col min="15620" max="15620" width="10.875" style="11" customWidth="1"/>
    <col min="15621" max="15621" width="13.25" style="11" customWidth="1"/>
    <col min="15622" max="15622" width="62.125" style="11" customWidth="1"/>
    <col min="15623" max="15868" width="9" style="11"/>
    <col min="15869" max="15869" width="5.875" style="11" customWidth="1"/>
    <col min="15870" max="15870" width="22.75" style="11" customWidth="1"/>
    <col min="15871" max="15871" width="20.75" style="11" customWidth="1"/>
    <col min="15872" max="15873" width="5.25" style="11" customWidth="1"/>
    <col min="15874" max="15875" width="9" style="11" hidden="1" customWidth="1"/>
    <col min="15876" max="15876" width="10.875" style="11" customWidth="1"/>
    <col min="15877" max="15877" width="13.25" style="11" customWidth="1"/>
    <col min="15878" max="15878" width="62.125" style="11" customWidth="1"/>
    <col min="15879" max="16124" width="9" style="11"/>
    <col min="16125" max="16125" width="5.875" style="11" customWidth="1"/>
    <col min="16126" max="16126" width="22.75" style="11" customWidth="1"/>
    <col min="16127" max="16127" width="20.75" style="11" customWidth="1"/>
    <col min="16128" max="16129" width="5.25" style="11" customWidth="1"/>
    <col min="16130" max="16131" width="9" style="11" hidden="1" customWidth="1"/>
    <col min="16132" max="16132" width="10.875" style="11" customWidth="1"/>
    <col min="16133" max="16133" width="13.25" style="11" customWidth="1"/>
    <col min="16134" max="16134" width="62.125" style="11" customWidth="1"/>
    <col min="16135" max="16384" width="9" style="11"/>
  </cols>
  <sheetData>
    <row r="1" spans="1:6" s="1" customFormat="1" ht="24.95" customHeight="1">
      <c r="A1" s="90" t="s">
        <v>84</v>
      </c>
      <c r="B1" s="91"/>
      <c r="C1" s="91"/>
      <c r="D1" s="90"/>
      <c r="E1" s="90"/>
      <c r="F1" s="91"/>
    </row>
    <row r="2" spans="1:6" s="2" customFormat="1" ht="26.1" customHeight="1">
      <c r="A2" s="103" t="s">
        <v>1</v>
      </c>
      <c r="B2" s="48" t="s">
        <v>14</v>
      </c>
      <c r="C2" s="48" t="s">
        <v>15</v>
      </c>
      <c r="D2" s="13" t="s">
        <v>4</v>
      </c>
      <c r="E2" s="66" t="s">
        <v>3</v>
      </c>
      <c r="F2" s="92" t="s">
        <v>5</v>
      </c>
    </row>
    <row r="3" spans="1:6" s="53" customFormat="1" ht="27.95" customHeight="1">
      <c r="A3" s="104" t="s">
        <v>85</v>
      </c>
      <c r="B3" s="59"/>
      <c r="C3" s="60"/>
      <c r="D3" s="61"/>
      <c r="E3" s="67"/>
      <c r="F3" s="93"/>
    </row>
    <row r="4" spans="1:6" s="47" customFormat="1" ht="27.95" customHeight="1">
      <c r="A4" s="104" t="s">
        <v>86</v>
      </c>
      <c r="B4" s="50"/>
      <c r="C4" s="50"/>
      <c r="D4" s="51"/>
      <c r="E4" s="68"/>
      <c r="F4" s="94"/>
    </row>
    <row r="5" spans="1:6" s="47" customFormat="1" ht="27.95" customHeight="1">
      <c r="A5" s="105">
        <v>1</v>
      </c>
      <c r="B5" s="50" t="s">
        <v>87</v>
      </c>
      <c r="C5" s="50" t="s">
        <v>88</v>
      </c>
      <c r="D5" s="51" t="s">
        <v>89</v>
      </c>
      <c r="E5" s="68">
        <f>E12</f>
        <v>70.56</v>
      </c>
      <c r="F5" s="94"/>
    </row>
    <row r="6" spans="1:6" s="53" customFormat="1" ht="27.95" customHeight="1">
      <c r="A6" s="105">
        <v>2</v>
      </c>
      <c r="B6" s="69" t="s">
        <v>90</v>
      </c>
      <c r="C6" s="69"/>
      <c r="D6" s="51" t="s">
        <v>89</v>
      </c>
      <c r="E6" s="68">
        <f>E7</f>
        <v>82.533999999999992</v>
      </c>
      <c r="F6" s="93"/>
    </row>
    <row r="7" spans="1:6" s="47" customFormat="1" ht="27.95" customHeight="1">
      <c r="A7" s="105">
        <v>3</v>
      </c>
      <c r="B7" s="50" t="s">
        <v>91</v>
      </c>
      <c r="C7" s="50"/>
      <c r="D7" s="51" t="s">
        <v>89</v>
      </c>
      <c r="E7" s="68">
        <f>(8.1*2+8.2+(1.15+2.05+0.86))*2.9</f>
        <v>82.533999999999992</v>
      </c>
      <c r="F7" s="94"/>
    </row>
    <row r="8" spans="1:6" s="47" customFormat="1" ht="27.95" customHeight="1">
      <c r="A8" s="105">
        <v>4</v>
      </c>
      <c r="B8" s="50" t="s">
        <v>92</v>
      </c>
      <c r="C8" s="50" t="s">
        <v>93</v>
      </c>
      <c r="D8" s="51" t="s">
        <v>89</v>
      </c>
      <c r="E8" s="68">
        <f>8.4*4.1</f>
        <v>34.44</v>
      </c>
      <c r="F8" s="94"/>
    </row>
    <row r="9" spans="1:6" s="47" customFormat="1" ht="27.95" customHeight="1">
      <c r="A9" s="105">
        <v>5</v>
      </c>
      <c r="B9" s="50" t="s">
        <v>94</v>
      </c>
      <c r="C9" s="50" t="s">
        <v>95</v>
      </c>
      <c r="D9" s="51" t="s">
        <v>96</v>
      </c>
      <c r="E9" s="68">
        <v>2</v>
      </c>
      <c r="F9" s="94"/>
    </row>
    <row r="10" spans="1:6" s="47" customFormat="1" ht="27.95" customHeight="1">
      <c r="A10" s="105">
        <v>6</v>
      </c>
      <c r="B10" s="50" t="s">
        <v>97</v>
      </c>
      <c r="C10" s="50" t="s">
        <v>98</v>
      </c>
      <c r="D10" s="51" t="s">
        <v>99</v>
      </c>
      <c r="E10" s="68">
        <f>8.4*4</f>
        <v>33.6</v>
      </c>
      <c r="F10" s="94"/>
    </row>
    <row r="11" spans="1:6" s="47" customFormat="1" ht="27.95" customHeight="1">
      <c r="A11" s="105">
        <v>7</v>
      </c>
      <c r="B11" s="50" t="s">
        <v>100</v>
      </c>
      <c r="C11" s="50" t="s">
        <v>101</v>
      </c>
      <c r="D11" s="51" t="s">
        <v>89</v>
      </c>
      <c r="E11" s="68">
        <f>E12</f>
        <v>70.56</v>
      </c>
      <c r="F11" s="94"/>
    </row>
    <row r="12" spans="1:6" s="53" customFormat="1" ht="27.95" customHeight="1">
      <c r="A12" s="105">
        <v>8</v>
      </c>
      <c r="B12" s="50" t="s">
        <v>102</v>
      </c>
      <c r="C12" s="50" t="s">
        <v>103</v>
      </c>
      <c r="D12" s="51" t="s">
        <v>89</v>
      </c>
      <c r="E12" s="68">
        <f t="shared" ref="E12:E14" si="0">8.4*8.4</f>
        <v>70.56</v>
      </c>
      <c r="F12" s="93"/>
    </row>
    <row r="13" spans="1:6" s="53" customFormat="1" ht="27.95" customHeight="1">
      <c r="A13" s="105">
        <v>9</v>
      </c>
      <c r="B13" s="50" t="s">
        <v>104</v>
      </c>
      <c r="C13" s="50"/>
      <c r="D13" s="51" t="s">
        <v>89</v>
      </c>
      <c r="E13" s="68">
        <f t="shared" si="0"/>
        <v>70.56</v>
      </c>
      <c r="F13" s="93"/>
    </row>
    <row r="14" spans="1:6" s="53" customFormat="1" ht="27.95" customHeight="1">
      <c r="A14" s="105">
        <v>10</v>
      </c>
      <c r="B14" s="50" t="s">
        <v>105</v>
      </c>
      <c r="C14" s="50" t="s">
        <v>106</v>
      </c>
      <c r="D14" s="51" t="s">
        <v>89</v>
      </c>
      <c r="E14" s="68">
        <f t="shared" si="0"/>
        <v>70.56</v>
      </c>
      <c r="F14" s="94" t="s">
        <v>107</v>
      </c>
    </row>
    <row r="15" spans="1:6" s="47" customFormat="1" ht="27.95" customHeight="1">
      <c r="A15" s="104" t="s">
        <v>17</v>
      </c>
      <c r="B15" s="50"/>
      <c r="C15" s="50"/>
      <c r="D15" s="51"/>
      <c r="E15" s="68"/>
      <c r="F15" s="94"/>
    </row>
    <row r="16" spans="1:6" s="47" customFormat="1" ht="27.95" customHeight="1">
      <c r="A16" s="105">
        <v>1</v>
      </c>
      <c r="B16" s="50" t="s">
        <v>87</v>
      </c>
      <c r="C16" s="50" t="s">
        <v>88</v>
      </c>
      <c r="D16" s="51" t="s">
        <v>89</v>
      </c>
      <c r="E16" s="68">
        <f>E22</f>
        <v>70.56</v>
      </c>
      <c r="F16" s="94"/>
    </row>
    <row r="17" spans="1:6" s="53" customFormat="1" ht="27.95" customHeight="1">
      <c r="A17" s="105">
        <v>2</v>
      </c>
      <c r="B17" s="69" t="s">
        <v>90</v>
      </c>
      <c r="C17" s="69"/>
      <c r="D17" s="51" t="s">
        <v>89</v>
      </c>
      <c r="E17" s="68">
        <f>E18</f>
        <v>73.080000000000013</v>
      </c>
      <c r="F17" s="93"/>
    </row>
    <row r="18" spans="1:6" s="47" customFormat="1" ht="27.95" customHeight="1">
      <c r="A18" s="105">
        <v>3</v>
      </c>
      <c r="B18" s="50" t="s">
        <v>91</v>
      </c>
      <c r="C18" s="50"/>
      <c r="D18" s="51" t="s">
        <v>89</v>
      </c>
      <c r="E18" s="68">
        <f>(8.4*3)*2.9</f>
        <v>73.080000000000013</v>
      </c>
      <c r="F18" s="94"/>
    </row>
    <row r="19" spans="1:6" s="47" customFormat="1" ht="27.95" customHeight="1">
      <c r="A19" s="105">
        <v>4</v>
      </c>
      <c r="B19" s="50" t="s">
        <v>94</v>
      </c>
      <c r="C19" s="50" t="s">
        <v>95</v>
      </c>
      <c r="D19" s="51" t="s">
        <v>96</v>
      </c>
      <c r="E19" s="68">
        <v>2</v>
      </c>
      <c r="F19" s="94"/>
    </row>
    <row r="20" spans="1:6" s="47" customFormat="1" ht="27.95" customHeight="1">
      <c r="A20" s="105">
        <v>5</v>
      </c>
      <c r="B20" s="50" t="s">
        <v>97</v>
      </c>
      <c r="C20" s="50" t="s">
        <v>98</v>
      </c>
      <c r="D20" s="51" t="s">
        <v>99</v>
      </c>
      <c r="E20" s="68">
        <f>8.4*4</f>
        <v>33.6</v>
      </c>
      <c r="F20" s="94"/>
    </row>
    <row r="21" spans="1:6" s="47" customFormat="1" ht="27.95" customHeight="1">
      <c r="A21" s="105">
        <v>6</v>
      </c>
      <c r="B21" s="50" t="s">
        <v>100</v>
      </c>
      <c r="C21" s="50" t="s">
        <v>101</v>
      </c>
      <c r="D21" s="51" t="s">
        <v>89</v>
      </c>
      <c r="E21" s="68">
        <f>E22</f>
        <v>70.56</v>
      </c>
      <c r="F21" s="94"/>
    </row>
    <row r="22" spans="1:6" s="53" customFormat="1" ht="27.95" customHeight="1">
      <c r="A22" s="105">
        <v>7</v>
      </c>
      <c r="B22" s="50" t="s">
        <v>102</v>
      </c>
      <c r="C22" s="50" t="s">
        <v>103</v>
      </c>
      <c r="D22" s="51" t="s">
        <v>89</v>
      </c>
      <c r="E22" s="68">
        <f t="shared" ref="E22:E24" si="1">8.4*8.4</f>
        <v>70.56</v>
      </c>
      <c r="F22" s="93"/>
    </row>
    <row r="23" spans="1:6" s="53" customFormat="1" ht="27.95" customHeight="1">
      <c r="A23" s="105">
        <v>8</v>
      </c>
      <c r="B23" s="50" t="s">
        <v>104</v>
      </c>
      <c r="C23" s="50"/>
      <c r="D23" s="51" t="s">
        <v>89</v>
      </c>
      <c r="E23" s="68">
        <f t="shared" si="1"/>
        <v>70.56</v>
      </c>
      <c r="F23" s="93"/>
    </row>
    <row r="24" spans="1:6" s="53" customFormat="1" ht="27.95" customHeight="1">
      <c r="A24" s="105">
        <v>9</v>
      </c>
      <c r="B24" s="50" t="s">
        <v>105</v>
      </c>
      <c r="C24" s="50" t="s">
        <v>106</v>
      </c>
      <c r="D24" s="51" t="s">
        <v>89</v>
      </c>
      <c r="E24" s="68">
        <f t="shared" si="1"/>
        <v>70.56</v>
      </c>
      <c r="F24" s="94" t="s">
        <v>107</v>
      </c>
    </row>
    <row r="25" spans="1:6" s="47" customFormat="1" ht="27.95" customHeight="1">
      <c r="A25" s="104" t="s">
        <v>26</v>
      </c>
      <c r="B25" s="50"/>
      <c r="D25" s="51"/>
      <c r="E25" s="68"/>
      <c r="F25" s="94"/>
    </row>
    <row r="26" spans="1:6" s="47" customFormat="1" ht="27.95" customHeight="1">
      <c r="A26" s="105">
        <v>1</v>
      </c>
      <c r="B26" s="70" t="s">
        <v>108</v>
      </c>
      <c r="C26" s="69" t="s">
        <v>109</v>
      </c>
      <c r="D26" s="51" t="s">
        <v>89</v>
      </c>
      <c r="E26" s="68">
        <f>8.4*3.7</f>
        <v>31.080000000000002</v>
      </c>
      <c r="F26" s="94"/>
    </row>
    <row r="27" spans="1:6" s="47" customFormat="1" ht="27.95" customHeight="1">
      <c r="A27" s="105">
        <v>2</v>
      </c>
      <c r="B27" s="50" t="s">
        <v>87</v>
      </c>
      <c r="C27" s="50" t="s">
        <v>88</v>
      </c>
      <c r="D27" s="51" t="s">
        <v>89</v>
      </c>
      <c r="E27" s="68">
        <f>E34</f>
        <v>105.84</v>
      </c>
      <c r="F27" s="94"/>
    </row>
    <row r="28" spans="1:6" s="53" customFormat="1" ht="27.95" customHeight="1">
      <c r="A28" s="105">
        <v>3</v>
      </c>
      <c r="B28" s="69" t="s">
        <v>90</v>
      </c>
      <c r="C28" s="69"/>
      <c r="D28" s="51" t="s">
        <v>89</v>
      </c>
      <c r="E28" s="68">
        <f>E29</f>
        <v>89.61</v>
      </c>
      <c r="F28" s="93"/>
    </row>
    <row r="29" spans="1:6" s="47" customFormat="1" ht="27.95" customHeight="1">
      <c r="A29" s="105">
        <v>4</v>
      </c>
      <c r="B29" s="50" t="s">
        <v>91</v>
      </c>
      <c r="C29" s="50"/>
      <c r="D29" s="51" t="s">
        <v>89</v>
      </c>
      <c r="E29" s="68">
        <f>(8.4*3+4.2+1.5)*2.9</f>
        <v>89.61</v>
      </c>
      <c r="F29" s="94"/>
    </row>
    <row r="30" spans="1:6" s="47" customFormat="1" ht="27.95" customHeight="1">
      <c r="A30" s="105">
        <v>5</v>
      </c>
      <c r="B30" s="50" t="s">
        <v>94</v>
      </c>
      <c r="C30" s="50" t="s">
        <v>95</v>
      </c>
      <c r="D30" s="51" t="s">
        <v>96</v>
      </c>
      <c r="E30" s="68">
        <v>2</v>
      </c>
      <c r="F30" s="94"/>
    </row>
    <row r="31" spans="1:6" s="47" customFormat="1" ht="27.95" customHeight="1">
      <c r="A31" s="105">
        <v>6</v>
      </c>
      <c r="B31" s="50" t="s">
        <v>110</v>
      </c>
      <c r="C31" s="50" t="s">
        <v>111</v>
      </c>
      <c r="D31" s="51" t="s">
        <v>7</v>
      </c>
      <c r="E31" s="68">
        <v>1</v>
      </c>
      <c r="F31" s="94"/>
    </row>
    <row r="32" spans="1:6" s="47" customFormat="1" ht="27.95" customHeight="1">
      <c r="A32" s="105">
        <v>7</v>
      </c>
      <c r="B32" s="50" t="s">
        <v>97</v>
      </c>
      <c r="C32" s="50" t="s">
        <v>98</v>
      </c>
      <c r="D32" s="51" t="s">
        <v>99</v>
      </c>
      <c r="E32" s="68">
        <f>8.4*5</f>
        <v>42</v>
      </c>
      <c r="F32" s="94"/>
    </row>
    <row r="33" spans="1:6" s="47" customFormat="1" ht="27.95" customHeight="1">
      <c r="A33" s="105">
        <v>8</v>
      </c>
      <c r="B33" s="50" t="s">
        <v>100</v>
      </c>
      <c r="C33" s="50" t="s">
        <v>101</v>
      </c>
      <c r="D33" s="51" t="s">
        <v>89</v>
      </c>
      <c r="E33" s="68">
        <f>E34</f>
        <v>105.84</v>
      </c>
      <c r="F33" s="94"/>
    </row>
    <row r="34" spans="1:6" s="53" customFormat="1" ht="27.95" customHeight="1">
      <c r="A34" s="105">
        <v>9</v>
      </c>
      <c r="B34" s="50" t="s">
        <v>102</v>
      </c>
      <c r="C34" s="50" t="s">
        <v>103</v>
      </c>
      <c r="D34" s="51" t="s">
        <v>89</v>
      </c>
      <c r="E34" s="68">
        <f t="shared" ref="E34:E36" si="2">8.4*8.4+4.2*8.4</f>
        <v>105.84</v>
      </c>
      <c r="F34" s="93"/>
    </row>
    <row r="35" spans="1:6" s="53" customFormat="1" ht="27.95" customHeight="1">
      <c r="A35" s="105">
        <v>10</v>
      </c>
      <c r="B35" s="50" t="s">
        <v>104</v>
      </c>
      <c r="C35" s="50"/>
      <c r="D35" s="51" t="s">
        <v>89</v>
      </c>
      <c r="E35" s="68">
        <f t="shared" si="2"/>
        <v>105.84</v>
      </c>
      <c r="F35" s="93"/>
    </row>
    <row r="36" spans="1:6" s="53" customFormat="1" ht="27.95" customHeight="1">
      <c r="A36" s="105">
        <v>11</v>
      </c>
      <c r="B36" s="50" t="s">
        <v>105</v>
      </c>
      <c r="C36" s="50" t="s">
        <v>106</v>
      </c>
      <c r="D36" s="51" t="s">
        <v>89</v>
      </c>
      <c r="E36" s="68">
        <f t="shared" si="2"/>
        <v>105.84</v>
      </c>
      <c r="F36" s="94" t="s">
        <v>107</v>
      </c>
    </row>
    <row r="37" spans="1:6" s="47" customFormat="1" ht="27.95" customHeight="1">
      <c r="A37" s="104" t="s">
        <v>56</v>
      </c>
      <c r="B37" s="50"/>
      <c r="C37" s="50"/>
      <c r="D37" s="51"/>
      <c r="E37" s="68"/>
      <c r="F37" s="94"/>
    </row>
    <row r="38" spans="1:6" s="47" customFormat="1" ht="27.95" customHeight="1">
      <c r="A38" s="105">
        <v>1</v>
      </c>
      <c r="B38" s="50" t="s">
        <v>87</v>
      </c>
      <c r="C38" s="50" t="s">
        <v>88</v>
      </c>
      <c r="D38" s="51" t="s">
        <v>89</v>
      </c>
      <c r="E38" s="68">
        <f>E43</f>
        <v>35.28</v>
      </c>
      <c r="F38" s="94"/>
    </row>
    <row r="39" spans="1:6" s="47" customFormat="1" ht="27.95" customHeight="1">
      <c r="A39" s="105">
        <v>2</v>
      </c>
      <c r="B39" s="50" t="s">
        <v>97</v>
      </c>
      <c r="C39" s="50" t="s">
        <v>98</v>
      </c>
      <c r="D39" s="51" t="s">
        <v>99</v>
      </c>
      <c r="E39" s="68">
        <f>8.4*4</f>
        <v>33.6</v>
      </c>
      <c r="F39" s="94"/>
    </row>
    <row r="40" spans="1:6" s="47" customFormat="1" ht="27.95" customHeight="1">
      <c r="A40" s="105">
        <v>3</v>
      </c>
      <c r="B40" s="50" t="s">
        <v>100</v>
      </c>
      <c r="C40" s="50" t="s">
        <v>101</v>
      </c>
      <c r="D40" s="51" t="s">
        <v>89</v>
      </c>
      <c r="E40" s="68">
        <f>E41</f>
        <v>35.28</v>
      </c>
      <c r="F40" s="94"/>
    </row>
    <row r="41" spans="1:6" s="53" customFormat="1" ht="27.95" customHeight="1">
      <c r="A41" s="105">
        <v>4</v>
      </c>
      <c r="B41" s="50" t="s">
        <v>102</v>
      </c>
      <c r="C41" s="50" t="s">
        <v>103</v>
      </c>
      <c r="D41" s="51" t="s">
        <v>89</v>
      </c>
      <c r="E41" s="68">
        <f t="shared" ref="E41:E43" si="3">4.2*8.4</f>
        <v>35.28</v>
      </c>
      <c r="F41" s="93"/>
    </row>
    <row r="42" spans="1:6" s="53" customFormat="1" ht="27.95" customHeight="1">
      <c r="A42" s="105">
        <v>5</v>
      </c>
      <c r="B42" s="50" t="s">
        <v>104</v>
      </c>
      <c r="C42" s="50"/>
      <c r="D42" s="51" t="s">
        <v>89</v>
      </c>
      <c r="E42" s="68">
        <f t="shared" si="3"/>
        <v>35.28</v>
      </c>
      <c r="F42" s="93"/>
    </row>
    <row r="43" spans="1:6" s="53" customFormat="1" ht="27.95" customHeight="1">
      <c r="A43" s="105">
        <v>6</v>
      </c>
      <c r="B43" s="50" t="s">
        <v>105</v>
      </c>
      <c r="C43" s="50" t="s">
        <v>106</v>
      </c>
      <c r="D43" s="51" t="s">
        <v>89</v>
      </c>
      <c r="E43" s="68">
        <f t="shared" si="3"/>
        <v>35.28</v>
      </c>
      <c r="F43" s="94" t="s">
        <v>107</v>
      </c>
    </row>
    <row r="44" spans="1:6" s="53" customFormat="1" ht="27.95" customHeight="1">
      <c r="A44" s="105">
        <v>7</v>
      </c>
      <c r="B44" s="69" t="s">
        <v>112</v>
      </c>
      <c r="C44" s="69" t="s">
        <v>109</v>
      </c>
      <c r="D44" s="51" t="s">
        <v>89</v>
      </c>
      <c r="E44" s="68">
        <f>8.4*4.1+4.2*4.1</f>
        <v>51.66</v>
      </c>
      <c r="F44" s="93"/>
    </row>
    <row r="45" spans="1:6" s="53" customFormat="1" ht="27.95" customHeight="1">
      <c r="A45" s="105">
        <v>8</v>
      </c>
      <c r="B45" s="69" t="s">
        <v>113</v>
      </c>
      <c r="C45" s="69"/>
      <c r="D45" s="51" t="s">
        <v>89</v>
      </c>
      <c r="E45" s="68">
        <f>(8.4*2.9+4.2*2.9)*2</f>
        <v>73.08</v>
      </c>
      <c r="F45" s="93"/>
    </row>
    <row r="46" spans="1:6" s="53" customFormat="1" ht="27.95" customHeight="1">
      <c r="A46" s="105">
        <v>9</v>
      </c>
      <c r="B46" s="69" t="s">
        <v>114</v>
      </c>
      <c r="C46" s="69"/>
      <c r="D46" s="51" t="s">
        <v>89</v>
      </c>
      <c r="E46" s="68">
        <f>E45</f>
        <v>73.08</v>
      </c>
      <c r="F46" s="93"/>
    </row>
    <row r="47" spans="1:6" s="53" customFormat="1" ht="27.95" customHeight="1">
      <c r="A47" s="105">
        <v>10</v>
      </c>
      <c r="B47" s="69" t="s">
        <v>115</v>
      </c>
      <c r="C47" s="69"/>
      <c r="D47" s="51" t="s">
        <v>89</v>
      </c>
      <c r="E47" s="68">
        <f>E46</f>
        <v>73.08</v>
      </c>
      <c r="F47" s="93"/>
    </row>
    <row r="48" spans="1:6" s="53" customFormat="1" ht="27.95" customHeight="1">
      <c r="A48" s="105">
        <v>11</v>
      </c>
      <c r="B48" s="50" t="s">
        <v>116</v>
      </c>
      <c r="C48" s="50" t="s">
        <v>117</v>
      </c>
      <c r="D48" s="51" t="s">
        <v>39</v>
      </c>
      <c r="E48" s="68">
        <v>2</v>
      </c>
      <c r="F48" s="93"/>
    </row>
    <row r="49" spans="1:6" s="53" customFormat="1" ht="27.95" customHeight="1">
      <c r="A49" s="105">
        <v>12</v>
      </c>
      <c r="B49" s="69" t="s">
        <v>90</v>
      </c>
      <c r="C49" s="69"/>
      <c r="D49" s="51" t="s">
        <v>89</v>
      </c>
      <c r="E49" s="68">
        <f>8.4*1*2.9+(4.2+1)*2.9</f>
        <v>39.44</v>
      </c>
      <c r="F49" s="93"/>
    </row>
    <row r="50" spans="1:6" s="53" customFormat="1" ht="27.95" customHeight="1">
      <c r="A50" s="105">
        <v>13</v>
      </c>
      <c r="B50" s="69" t="s">
        <v>91</v>
      </c>
      <c r="C50" s="50"/>
      <c r="D50" s="51" t="s">
        <v>89</v>
      </c>
      <c r="E50" s="68">
        <f>E49</f>
        <v>39.44</v>
      </c>
      <c r="F50" s="93"/>
    </row>
    <row r="51" spans="1:6" s="47" customFormat="1" ht="27.95" customHeight="1">
      <c r="A51" s="105">
        <v>14</v>
      </c>
      <c r="B51" s="50" t="s">
        <v>94</v>
      </c>
      <c r="C51" s="50" t="s">
        <v>95</v>
      </c>
      <c r="D51" s="51" t="s">
        <v>96</v>
      </c>
      <c r="E51" s="68">
        <v>1</v>
      </c>
      <c r="F51" s="94"/>
    </row>
    <row r="52" spans="1:6" s="47" customFormat="1" ht="27.95" customHeight="1">
      <c r="A52" s="104" t="s">
        <v>63</v>
      </c>
      <c r="B52" s="50"/>
      <c r="C52" s="50"/>
      <c r="D52" s="51"/>
      <c r="E52" s="68"/>
      <c r="F52" s="94"/>
    </row>
    <row r="53" spans="1:6" s="47" customFormat="1" ht="27.95" customHeight="1">
      <c r="A53" s="105">
        <v>1</v>
      </c>
      <c r="B53" s="50" t="s">
        <v>87</v>
      </c>
      <c r="C53" s="50" t="s">
        <v>88</v>
      </c>
      <c r="D53" s="51" t="s">
        <v>89</v>
      </c>
      <c r="E53" s="68">
        <f>E59</f>
        <v>70.56</v>
      </c>
      <c r="F53" s="94"/>
    </row>
    <row r="54" spans="1:6" s="53" customFormat="1" ht="27.95" customHeight="1">
      <c r="A54" s="105">
        <v>2</v>
      </c>
      <c r="B54" s="69" t="s">
        <v>90</v>
      </c>
      <c r="C54" s="69"/>
      <c r="D54" s="51" t="s">
        <v>89</v>
      </c>
      <c r="E54" s="68">
        <f>E55</f>
        <v>80.040000000000006</v>
      </c>
      <c r="F54" s="93"/>
    </row>
    <row r="55" spans="1:6" s="47" customFormat="1" ht="27.95" customHeight="1">
      <c r="A55" s="105">
        <v>3</v>
      </c>
      <c r="B55" s="50" t="s">
        <v>91</v>
      </c>
      <c r="C55" s="50"/>
      <c r="D55" s="51" t="s">
        <v>89</v>
      </c>
      <c r="E55" s="68">
        <f>(8.4*3+0.6*4)*2.9</f>
        <v>80.040000000000006</v>
      </c>
      <c r="F55" s="94"/>
    </row>
    <row r="56" spans="1:6" s="47" customFormat="1" ht="27.95" customHeight="1">
      <c r="A56" s="105">
        <v>4</v>
      </c>
      <c r="B56" s="50" t="s">
        <v>94</v>
      </c>
      <c r="C56" s="50" t="s">
        <v>95</v>
      </c>
      <c r="D56" s="51" t="s">
        <v>96</v>
      </c>
      <c r="E56" s="68">
        <v>2</v>
      </c>
      <c r="F56" s="94"/>
    </row>
    <row r="57" spans="1:6" s="47" customFormat="1" ht="27.95" customHeight="1">
      <c r="A57" s="105">
        <v>5</v>
      </c>
      <c r="B57" s="50" t="s">
        <v>97</v>
      </c>
      <c r="C57" s="50" t="s">
        <v>98</v>
      </c>
      <c r="D57" s="51" t="s">
        <v>99</v>
      </c>
      <c r="E57" s="68">
        <f>8.4*4</f>
        <v>33.6</v>
      </c>
      <c r="F57" s="94"/>
    </row>
    <row r="58" spans="1:6" s="47" customFormat="1" ht="27.95" customHeight="1">
      <c r="A58" s="105">
        <v>6</v>
      </c>
      <c r="B58" s="50" t="s">
        <v>100</v>
      </c>
      <c r="C58" s="50" t="s">
        <v>101</v>
      </c>
      <c r="D58" s="51" t="s">
        <v>89</v>
      </c>
      <c r="E58" s="68">
        <f>E59</f>
        <v>70.56</v>
      </c>
      <c r="F58" s="94"/>
    </row>
    <row r="59" spans="1:6" s="53" customFormat="1" ht="27.95" customHeight="1">
      <c r="A59" s="105">
        <v>7</v>
      </c>
      <c r="B59" s="50" t="s">
        <v>102</v>
      </c>
      <c r="C59" s="50" t="s">
        <v>103</v>
      </c>
      <c r="D59" s="51" t="s">
        <v>89</v>
      </c>
      <c r="E59" s="68">
        <f t="shared" ref="E59:E61" si="4">8.4*8.4</f>
        <v>70.56</v>
      </c>
      <c r="F59" s="93"/>
    </row>
    <row r="60" spans="1:6" s="53" customFormat="1" ht="27.95" customHeight="1">
      <c r="A60" s="105">
        <v>8</v>
      </c>
      <c r="B60" s="50" t="s">
        <v>104</v>
      </c>
      <c r="C60" s="50"/>
      <c r="D60" s="51" t="s">
        <v>89</v>
      </c>
      <c r="E60" s="68">
        <f t="shared" si="4"/>
        <v>70.56</v>
      </c>
      <c r="F60" s="93"/>
    </row>
    <row r="61" spans="1:6" s="53" customFormat="1" ht="27.95" customHeight="1">
      <c r="A61" s="105">
        <v>9</v>
      </c>
      <c r="B61" s="50" t="s">
        <v>105</v>
      </c>
      <c r="C61" s="50" t="s">
        <v>106</v>
      </c>
      <c r="D61" s="51" t="s">
        <v>89</v>
      </c>
      <c r="E61" s="68">
        <f t="shared" si="4"/>
        <v>70.56</v>
      </c>
      <c r="F61" s="94" t="s">
        <v>107</v>
      </c>
    </row>
    <row r="62" spans="1:6" s="53" customFormat="1" ht="27.95" customHeight="1">
      <c r="A62" s="105">
        <v>10</v>
      </c>
      <c r="B62" s="69" t="s">
        <v>112</v>
      </c>
      <c r="C62" s="69" t="s">
        <v>109</v>
      </c>
      <c r="D62" s="51" t="s">
        <v>89</v>
      </c>
      <c r="E62" s="68">
        <f>8.4*3.7+8.4*3.7</f>
        <v>62.160000000000004</v>
      </c>
      <c r="F62" s="93"/>
    </row>
    <row r="63" spans="1:6" s="53" customFormat="1" ht="27.95" customHeight="1">
      <c r="A63" s="105">
        <v>11</v>
      </c>
      <c r="B63" s="69" t="s">
        <v>113</v>
      </c>
      <c r="C63" s="69"/>
      <c r="D63" s="51" t="s">
        <v>89</v>
      </c>
      <c r="E63" s="68">
        <f>E62*2</f>
        <v>124.32000000000001</v>
      </c>
      <c r="F63" s="93"/>
    </row>
    <row r="64" spans="1:6" s="53" customFormat="1" ht="27.95" customHeight="1">
      <c r="A64" s="105">
        <v>12</v>
      </c>
      <c r="B64" s="69" t="s">
        <v>114</v>
      </c>
      <c r="C64" s="69"/>
      <c r="D64" s="51" t="s">
        <v>89</v>
      </c>
      <c r="E64" s="68">
        <f>E63</f>
        <v>124.32000000000001</v>
      </c>
      <c r="F64" s="93"/>
    </row>
    <row r="65" spans="1:6" s="53" customFormat="1" ht="27.95" customHeight="1">
      <c r="A65" s="105">
        <v>13</v>
      </c>
      <c r="B65" s="69" t="s">
        <v>115</v>
      </c>
      <c r="C65" s="69"/>
      <c r="D65" s="51" t="s">
        <v>89</v>
      </c>
      <c r="E65" s="68">
        <f>E64</f>
        <v>124.32000000000001</v>
      </c>
      <c r="F65" s="93"/>
    </row>
    <row r="66" spans="1:6" s="53" customFormat="1" ht="27.95" customHeight="1">
      <c r="A66" s="105">
        <v>14</v>
      </c>
      <c r="B66" s="50" t="s">
        <v>116</v>
      </c>
      <c r="C66" s="50" t="s">
        <v>117</v>
      </c>
      <c r="D66" s="51" t="s">
        <v>39</v>
      </c>
      <c r="E66" s="68">
        <v>2</v>
      </c>
      <c r="F66" s="93"/>
    </row>
    <row r="67" spans="1:6" s="47" customFormat="1" ht="27.95" customHeight="1">
      <c r="A67" s="105">
        <v>15</v>
      </c>
      <c r="B67" s="50" t="s">
        <v>118</v>
      </c>
      <c r="C67" s="50" t="s">
        <v>119</v>
      </c>
      <c r="D67" s="51" t="s">
        <v>96</v>
      </c>
      <c r="E67" s="68">
        <v>2</v>
      </c>
      <c r="F67" s="94"/>
    </row>
    <row r="68" spans="1:6" s="2" customFormat="1" ht="27.95" customHeight="1">
      <c r="A68" s="104" t="s">
        <v>66</v>
      </c>
      <c r="B68" s="62"/>
      <c r="C68" s="62"/>
      <c r="D68" s="63"/>
      <c r="E68" s="71"/>
      <c r="F68" s="93"/>
    </row>
    <row r="69" spans="1:6" s="47" customFormat="1" ht="27.95" customHeight="1">
      <c r="A69" s="105">
        <v>1</v>
      </c>
      <c r="B69" s="50" t="s">
        <v>87</v>
      </c>
      <c r="C69" s="50" t="s">
        <v>88</v>
      </c>
      <c r="D69" s="51" t="s">
        <v>89</v>
      </c>
      <c r="E69" s="68">
        <f>E75</f>
        <v>70.56</v>
      </c>
      <c r="F69" s="94"/>
    </row>
    <row r="70" spans="1:6" s="53" customFormat="1" ht="27.95" customHeight="1">
      <c r="A70" s="105">
        <v>2</v>
      </c>
      <c r="B70" s="69" t="s">
        <v>90</v>
      </c>
      <c r="C70" s="69"/>
      <c r="D70" s="51" t="s">
        <v>89</v>
      </c>
      <c r="E70" s="68">
        <f>E71</f>
        <v>80.040000000000006</v>
      </c>
      <c r="F70" s="93"/>
    </row>
    <row r="71" spans="1:6" s="47" customFormat="1" ht="27.95" customHeight="1">
      <c r="A71" s="105">
        <v>3</v>
      </c>
      <c r="B71" s="50" t="s">
        <v>91</v>
      </c>
      <c r="C71" s="50"/>
      <c r="D71" s="51" t="s">
        <v>89</v>
      </c>
      <c r="E71" s="68">
        <f>(8.4*3+0.6*4)*2.9</f>
        <v>80.040000000000006</v>
      </c>
      <c r="F71" s="94"/>
    </row>
    <row r="72" spans="1:6" s="47" customFormat="1" ht="27.95" customHeight="1">
      <c r="A72" s="105">
        <v>4</v>
      </c>
      <c r="B72" s="50" t="s">
        <v>94</v>
      </c>
      <c r="C72" s="50" t="s">
        <v>95</v>
      </c>
      <c r="D72" s="51" t="s">
        <v>96</v>
      </c>
      <c r="E72" s="68">
        <v>2</v>
      </c>
      <c r="F72" s="94"/>
    </row>
    <row r="73" spans="1:6" s="47" customFormat="1" ht="27.95" customHeight="1">
      <c r="A73" s="105">
        <v>5</v>
      </c>
      <c r="B73" s="50" t="s">
        <v>97</v>
      </c>
      <c r="C73" s="50" t="s">
        <v>98</v>
      </c>
      <c r="D73" s="51" t="s">
        <v>99</v>
      </c>
      <c r="E73" s="68">
        <f>8.4*4</f>
        <v>33.6</v>
      </c>
      <c r="F73" s="94"/>
    </row>
    <row r="74" spans="1:6" s="47" customFormat="1" ht="27.95" customHeight="1">
      <c r="A74" s="105">
        <v>6</v>
      </c>
      <c r="B74" s="50" t="s">
        <v>100</v>
      </c>
      <c r="C74" s="50" t="s">
        <v>101</v>
      </c>
      <c r="D74" s="51" t="s">
        <v>89</v>
      </c>
      <c r="E74" s="68">
        <f>E75</f>
        <v>70.56</v>
      </c>
      <c r="F74" s="94"/>
    </row>
    <row r="75" spans="1:6" s="53" customFormat="1" ht="27.95" customHeight="1">
      <c r="A75" s="105">
        <v>7</v>
      </c>
      <c r="B75" s="50" t="s">
        <v>102</v>
      </c>
      <c r="C75" s="50" t="s">
        <v>103</v>
      </c>
      <c r="D75" s="51" t="s">
        <v>89</v>
      </c>
      <c r="E75" s="68">
        <f t="shared" ref="E75:E77" si="5">8.4*8.4</f>
        <v>70.56</v>
      </c>
      <c r="F75" s="95" t="s">
        <v>120</v>
      </c>
    </row>
    <row r="76" spans="1:6" s="53" customFormat="1" ht="27.95" customHeight="1">
      <c r="A76" s="105">
        <v>8</v>
      </c>
      <c r="B76" s="50" t="s">
        <v>104</v>
      </c>
      <c r="C76" s="50"/>
      <c r="D76" s="51" t="s">
        <v>89</v>
      </c>
      <c r="E76" s="68">
        <f t="shared" si="5"/>
        <v>70.56</v>
      </c>
      <c r="F76" s="96"/>
    </row>
    <row r="77" spans="1:6" s="53" customFormat="1" ht="30.75" customHeight="1">
      <c r="A77" s="105">
        <v>9</v>
      </c>
      <c r="B77" s="50" t="s">
        <v>105</v>
      </c>
      <c r="C77" s="50" t="s">
        <v>106</v>
      </c>
      <c r="D77" s="51" t="s">
        <v>89</v>
      </c>
      <c r="E77" s="68">
        <f t="shared" si="5"/>
        <v>70.56</v>
      </c>
      <c r="F77" s="97"/>
    </row>
    <row r="78" spans="1:6" s="2" customFormat="1" ht="27.95" customHeight="1">
      <c r="A78" s="104" t="s">
        <v>69</v>
      </c>
      <c r="B78" s="62"/>
      <c r="C78" s="62"/>
      <c r="D78" s="63"/>
      <c r="E78" s="71"/>
      <c r="F78" s="93"/>
    </row>
    <row r="79" spans="1:6" s="47" customFormat="1" ht="27.95" customHeight="1">
      <c r="A79" s="105">
        <v>1</v>
      </c>
      <c r="B79" s="50" t="s">
        <v>87</v>
      </c>
      <c r="C79" s="50" t="s">
        <v>88</v>
      </c>
      <c r="D79" s="51" t="s">
        <v>89</v>
      </c>
      <c r="E79" s="68">
        <f>E84</f>
        <v>73.08</v>
      </c>
      <c r="F79" s="94"/>
    </row>
    <row r="80" spans="1:6" s="47" customFormat="1" ht="27.95" customHeight="1">
      <c r="A80" s="105">
        <v>2</v>
      </c>
      <c r="B80" s="50" t="s">
        <v>97</v>
      </c>
      <c r="C80" s="50" t="s">
        <v>98</v>
      </c>
      <c r="D80" s="51" t="s">
        <v>99</v>
      </c>
      <c r="E80" s="68">
        <f>8.4*4+8.7*2</f>
        <v>51</v>
      </c>
      <c r="F80" s="94"/>
    </row>
    <row r="81" spans="1:6" s="47" customFormat="1" ht="27.95" customHeight="1">
      <c r="A81" s="105">
        <v>3</v>
      </c>
      <c r="B81" s="50" t="s">
        <v>100</v>
      </c>
      <c r="C81" s="50" t="s">
        <v>101</v>
      </c>
      <c r="D81" s="51" t="s">
        <v>89</v>
      </c>
      <c r="E81" s="68">
        <f>E82</f>
        <v>73.08</v>
      </c>
      <c r="F81" s="94"/>
    </row>
    <row r="82" spans="1:6" s="53" customFormat="1" ht="27.95" customHeight="1">
      <c r="A82" s="105">
        <v>4</v>
      </c>
      <c r="B82" s="50" t="s">
        <v>102</v>
      </c>
      <c r="C82" s="50" t="s">
        <v>103</v>
      </c>
      <c r="D82" s="51" t="s">
        <v>89</v>
      </c>
      <c r="E82" s="68">
        <f>8.7*8.4</f>
        <v>73.08</v>
      </c>
      <c r="F82" s="93"/>
    </row>
    <row r="83" spans="1:6" s="53" customFormat="1" ht="27.95" customHeight="1">
      <c r="A83" s="105">
        <v>5</v>
      </c>
      <c r="B83" s="50" t="s">
        <v>104</v>
      </c>
      <c r="C83" s="50"/>
      <c r="D83" s="51" t="s">
        <v>89</v>
      </c>
      <c r="E83" s="68">
        <f>8.7*8.4</f>
        <v>73.08</v>
      </c>
      <c r="F83" s="93"/>
    </row>
    <row r="84" spans="1:6" s="53" customFormat="1" ht="27.95" customHeight="1">
      <c r="A84" s="105">
        <v>6</v>
      </c>
      <c r="B84" s="50" t="s">
        <v>105</v>
      </c>
      <c r="C84" s="50" t="s">
        <v>106</v>
      </c>
      <c r="D84" s="51" t="s">
        <v>89</v>
      </c>
      <c r="E84" s="68">
        <f>8.7*8.4</f>
        <v>73.08</v>
      </c>
      <c r="F84" s="94" t="s">
        <v>107</v>
      </c>
    </row>
    <row r="85" spans="1:6" s="53" customFormat="1" ht="27.95" customHeight="1">
      <c r="A85" s="105">
        <v>7</v>
      </c>
      <c r="B85" s="69" t="s">
        <v>112</v>
      </c>
      <c r="C85" s="69" t="s">
        <v>109</v>
      </c>
      <c r="D85" s="51" t="s">
        <v>89</v>
      </c>
      <c r="E85" s="68">
        <f>8.4+4.6</f>
        <v>13</v>
      </c>
      <c r="F85" s="93"/>
    </row>
    <row r="86" spans="1:6" s="53" customFormat="1" ht="27.95" customHeight="1">
      <c r="A86" s="105">
        <v>8</v>
      </c>
      <c r="B86" s="69" t="s">
        <v>113</v>
      </c>
      <c r="C86" s="69"/>
      <c r="D86" s="51" t="s">
        <v>89</v>
      </c>
      <c r="E86" s="68">
        <f>E85*2</f>
        <v>26</v>
      </c>
      <c r="F86" s="93"/>
    </row>
    <row r="87" spans="1:6" s="53" customFormat="1" ht="27.95" customHeight="1">
      <c r="A87" s="105">
        <v>9</v>
      </c>
      <c r="B87" s="69" t="s">
        <v>114</v>
      </c>
      <c r="C87" s="69"/>
      <c r="D87" s="51" t="s">
        <v>89</v>
      </c>
      <c r="E87" s="68">
        <f>E86</f>
        <v>26</v>
      </c>
      <c r="F87" s="93"/>
    </row>
    <row r="88" spans="1:6" s="53" customFormat="1" ht="27.95" customHeight="1">
      <c r="A88" s="105">
        <v>10</v>
      </c>
      <c r="B88" s="69" t="s">
        <v>115</v>
      </c>
      <c r="C88" s="69"/>
      <c r="D88" s="51" t="s">
        <v>89</v>
      </c>
      <c r="E88" s="68">
        <f>E87</f>
        <v>26</v>
      </c>
      <c r="F88" s="93"/>
    </row>
    <row r="89" spans="1:6" s="53" customFormat="1" ht="27.95" customHeight="1">
      <c r="A89" s="105">
        <v>11</v>
      </c>
      <c r="B89" s="69" t="s">
        <v>90</v>
      </c>
      <c r="C89" s="69"/>
      <c r="D89" s="51" t="s">
        <v>89</v>
      </c>
      <c r="E89" s="68">
        <f>8.4*2*2.9+8.7*2*2.9</f>
        <v>99.179999999999993</v>
      </c>
      <c r="F89" s="93"/>
    </row>
    <row r="90" spans="1:6" s="53" customFormat="1" ht="27.95" customHeight="1">
      <c r="A90" s="105">
        <v>12</v>
      </c>
      <c r="B90" s="69" t="s">
        <v>91</v>
      </c>
      <c r="C90" s="69"/>
      <c r="D90" s="51" t="s">
        <v>89</v>
      </c>
      <c r="E90" s="68">
        <f>E89</f>
        <v>99.179999999999993</v>
      </c>
      <c r="F90" s="93"/>
    </row>
    <row r="91" spans="1:6" s="53" customFormat="1" ht="27.95" customHeight="1">
      <c r="A91" s="105">
        <v>13</v>
      </c>
      <c r="B91" s="69" t="s">
        <v>92</v>
      </c>
      <c r="C91" s="69" t="s">
        <v>121</v>
      </c>
      <c r="D91" s="51" t="s">
        <v>89</v>
      </c>
      <c r="E91" s="68">
        <f>8.4*4.1</f>
        <v>34.44</v>
      </c>
      <c r="F91" s="93"/>
    </row>
    <row r="92" spans="1:6" s="47" customFormat="1" ht="27.95" customHeight="1">
      <c r="A92" s="105">
        <v>14</v>
      </c>
      <c r="B92" s="72" t="s">
        <v>122</v>
      </c>
      <c r="C92" s="72" t="s">
        <v>123</v>
      </c>
      <c r="D92" s="54" t="s">
        <v>89</v>
      </c>
      <c r="E92" s="73">
        <f>(4.6+8.4)*2.7</f>
        <v>35.1</v>
      </c>
      <c r="F92" s="98"/>
    </row>
    <row r="93" spans="1:6" s="47" customFormat="1" ht="27.95" customHeight="1">
      <c r="A93" s="105">
        <v>15</v>
      </c>
      <c r="B93" s="50" t="s">
        <v>124</v>
      </c>
      <c r="C93" s="50" t="s">
        <v>125</v>
      </c>
      <c r="D93" s="51" t="s">
        <v>39</v>
      </c>
      <c r="E93" s="68">
        <v>2</v>
      </c>
      <c r="F93" s="94"/>
    </row>
    <row r="94" spans="1:6" s="53" customFormat="1" ht="27.95" customHeight="1">
      <c r="A94" s="105">
        <v>16</v>
      </c>
      <c r="B94" s="50" t="s">
        <v>126</v>
      </c>
      <c r="C94" s="50" t="s">
        <v>127</v>
      </c>
      <c r="D94" s="51" t="s">
        <v>39</v>
      </c>
      <c r="E94" s="68">
        <v>2</v>
      </c>
      <c r="F94" s="93"/>
    </row>
    <row r="95" spans="1:6" s="47" customFormat="1" ht="27.95" customHeight="1">
      <c r="A95" s="105">
        <v>17</v>
      </c>
      <c r="B95" s="50" t="s">
        <v>94</v>
      </c>
      <c r="C95" s="50" t="s">
        <v>95</v>
      </c>
      <c r="D95" s="51" t="s">
        <v>96</v>
      </c>
      <c r="E95" s="68">
        <v>1</v>
      </c>
      <c r="F95" s="94"/>
    </row>
    <row r="96" spans="1:6" s="53" customFormat="1" ht="27.95" customHeight="1">
      <c r="A96" s="105">
        <v>18</v>
      </c>
      <c r="B96" s="50" t="s">
        <v>128</v>
      </c>
      <c r="C96" s="50" t="s">
        <v>129</v>
      </c>
      <c r="D96" s="51" t="s">
        <v>52</v>
      </c>
      <c r="E96" s="68">
        <v>1</v>
      </c>
      <c r="F96" s="94"/>
    </row>
    <row r="97" spans="1:6" s="47" customFormat="1" ht="27.95" customHeight="1">
      <c r="A97" s="104" t="s">
        <v>72</v>
      </c>
      <c r="B97" s="50"/>
      <c r="C97" s="50"/>
      <c r="D97" s="51"/>
      <c r="E97" s="68"/>
      <c r="F97" s="94"/>
    </row>
    <row r="98" spans="1:6" s="47" customFormat="1" ht="27.95" customHeight="1">
      <c r="A98" s="105">
        <v>1</v>
      </c>
      <c r="B98" s="50" t="s">
        <v>87</v>
      </c>
      <c r="C98" s="50" t="s">
        <v>88</v>
      </c>
      <c r="D98" s="51" t="s">
        <v>89</v>
      </c>
      <c r="E98" s="68">
        <f>E104</f>
        <v>70.56</v>
      </c>
      <c r="F98" s="94"/>
    </row>
    <row r="99" spans="1:6" s="53" customFormat="1" ht="27.95" customHeight="1">
      <c r="A99" s="105">
        <v>2</v>
      </c>
      <c r="B99" s="69" t="s">
        <v>90</v>
      </c>
      <c r="C99" s="69"/>
      <c r="D99" s="51" t="s">
        <v>89</v>
      </c>
      <c r="E99" s="68">
        <f>E100</f>
        <v>80.040000000000006</v>
      </c>
      <c r="F99" s="93"/>
    </row>
    <row r="100" spans="1:6" s="47" customFormat="1" ht="27.95" customHeight="1">
      <c r="A100" s="105">
        <v>3</v>
      </c>
      <c r="B100" s="50" t="s">
        <v>91</v>
      </c>
      <c r="C100" s="50"/>
      <c r="D100" s="51" t="s">
        <v>89</v>
      </c>
      <c r="E100" s="68">
        <f>(8.4*3+0.6*4)*2.9</f>
        <v>80.040000000000006</v>
      </c>
      <c r="F100" s="94"/>
    </row>
    <row r="101" spans="1:6" s="47" customFormat="1" ht="27.95" customHeight="1">
      <c r="A101" s="105">
        <v>4</v>
      </c>
      <c r="B101" s="50" t="s">
        <v>94</v>
      </c>
      <c r="C101" s="50" t="s">
        <v>95</v>
      </c>
      <c r="D101" s="51" t="s">
        <v>96</v>
      </c>
      <c r="E101" s="68">
        <v>2</v>
      </c>
      <c r="F101" s="94"/>
    </row>
    <row r="102" spans="1:6" s="47" customFormat="1" ht="27.95" customHeight="1">
      <c r="A102" s="105">
        <v>5</v>
      </c>
      <c r="B102" s="50" t="s">
        <v>97</v>
      </c>
      <c r="C102" s="50" t="s">
        <v>98</v>
      </c>
      <c r="D102" s="51" t="s">
        <v>99</v>
      </c>
      <c r="E102" s="68">
        <f>8.4*8</f>
        <v>67.2</v>
      </c>
      <c r="F102" s="94"/>
    </row>
    <row r="103" spans="1:6" s="47" customFormat="1" ht="27.95" customHeight="1">
      <c r="A103" s="105">
        <v>6</v>
      </c>
      <c r="B103" s="50" t="s">
        <v>100</v>
      </c>
      <c r="C103" s="50" t="s">
        <v>101</v>
      </c>
      <c r="D103" s="51" t="s">
        <v>89</v>
      </c>
      <c r="E103" s="68">
        <f>E104</f>
        <v>70.56</v>
      </c>
      <c r="F103" s="94"/>
    </row>
    <row r="104" spans="1:6" s="53" customFormat="1" ht="27.95" customHeight="1">
      <c r="A104" s="105">
        <v>7</v>
      </c>
      <c r="B104" s="50" t="s">
        <v>102</v>
      </c>
      <c r="C104" s="50" t="s">
        <v>103</v>
      </c>
      <c r="D104" s="51" t="s">
        <v>89</v>
      </c>
      <c r="E104" s="68">
        <f t="shared" ref="E104:E106" si="6">8.4*8.4</f>
        <v>70.56</v>
      </c>
      <c r="F104" s="93"/>
    </row>
    <row r="105" spans="1:6" s="53" customFormat="1" ht="27.95" customHeight="1">
      <c r="A105" s="105">
        <v>8</v>
      </c>
      <c r="B105" s="50" t="s">
        <v>104</v>
      </c>
      <c r="C105" s="50"/>
      <c r="D105" s="51" t="s">
        <v>89</v>
      </c>
      <c r="E105" s="68">
        <f t="shared" si="6"/>
        <v>70.56</v>
      </c>
      <c r="F105" s="93"/>
    </row>
    <row r="106" spans="1:6" s="53" customFormat="1" ht="27.95" customHeight="1">
      <c r="A106" s="105">
        <v>9</v>
      </c>
      <c r="B106" s="50" t="s">
        <v>105</v>
      </c>
      <c r="C106" s="50" t="s">
        <v>106</v>
      </c>
      <c r="D106" s="51" t="s">
        <v>89</v>
      </c>
      <c r="E106" s="68">
        <f t="shared" si="6"/>
        <v>70.56</v>
      </c>
      <c r="F106" s="94" t="s">
        <v>107</v>
      </c>
    </row>
    <row r="107" spans="1:6" s="53" customFormat="1" ht="27.95" customHeight="1">
      <c r="A107" s="105">
        <v>10</v>
      </c>
      <c r="B107" s="69" t="s">
        <v>112</v>
      </c>
      <c r="C107" s="69" t="s">
        <v>109</v>
      </c>
      <c r="D107" s="51" t="s">
        <v>89</v>
      </c>
      <c r="E107" s="68">
        <f>8.4*2</f>
        <v>16.8</v>
      </c>
      <c r="F107" s="93"/>
    </row>
    <row r="108" spans="1:6" s="53" customFormat="1" ht="27.95" customHeight="1">
      <c r="A108" s="105">
        <v>11</v>
      </c>
      <c r="B108" s="69" t="s">
        <v>113</v>
      </c>
      <c r="C108" s="69"/>
      <c r="D108" s="51" t="s">
        <v>89</v>
      </c>
      <c r="E108" s="68">
        <f>E107*2</f>
        <v>33.6</v>
      </c>
      <c r="F108" s="93"/>
    </row>
    <row r="109" spans="1:6" s="53" customFormat="1" ht="27.95" customHeight="1">
      <c r="A109" s="105">
        <v>12</v>
      </c>
      <c r="B109" s="69" t="s">
        <v>114</v>
      </c>
      <c r="C109" s="69"/>
      <c r="D109" s="51" t="s">
        <v>89</v>
      </c>
      <c r="E109" s="68">
        <f>E108</f>
        <v>33.6</v>
      </c>
      <c r="F109" s="93"/>
    </row>
    <row r="110" spans="1:6" s="53" customFormat="1" ht="27.95" customHeight="1">
      <c r="A110" s="105">
        <v>13</v>
      </c>
      <c r="B110" s="69" t="s">
        <v>115</v>
      </c>
      <c r="C110" s="69"/>
      <c r="D110" s="51" t="s">
        <v>89</v>
      </c>
      <c r="E110" s="68">
        <f>E109</f>
        <v>33.6</v>
      </c>
      <c r="F110" s="93"/>
    </row>
    <row r="111" spans="1:6" s="47" customFormat="1" ht="27.95" customHeight="1">
      <c r="A111" s="105">
        <v>14</v>
      </c>
      <c r="B111" s="69" t="s">
        <v>130</v>
      </c>
      <c r="C111" s="69" t="s">
        <v>123</v>
      </c>
      <c r="D111" s="51" t="s">
        <v>89</v>
      </c>
      <c r="E111" s="68">
        <f>(8.4+8.4)*2.7</f>
        <v>45.360000000000007</v>
      </c>
      <c r="F111" s="94"/>
    </row>
    <row r="112" spans="1:6" s="47" customFormat="1" ht="27.95" customHeight="1">
      <c r="A112" s="105">
        <v>15</v>
      </c>
      <c r="B112" s="50" t="s">
        <v>124</v>
      </c>
      <c r="C112" s="50" t="s">
        <v>125</v>
      </c>
      <c r="D112" s="51" t="s">
        <v>39</v>
      </c>
      <c r="E112" s="68">
        <v>2</v>
      </c>
      <c r="F112" s="94"/>
    </row>
    <row r="113" spans="1:6" s="53" customFormat="1" ht="27.95" customHeight="1">
      <c r="A113" s="105">
        <v>16</v>
      </c>
      <c r="B113" s="50" t="s">
        <v>126</v>
      </c>
      <c r="C113" s="50" t="s">
        <v>127</v>
      </c>
      <c r="D113" s="51" t="s">
        <v>39</v>
      </c>
      <c r="E113" s="68">
        <v>2</v>
      </c>
      <c r="F113" s="93"/>
    </row>
    <row r="114" spans="1:6" s="2" customFormat="1" ht="27.95" customHeight="1">
      <c r="A114" s="104" t="s">
        <v>78</v>
      </c>
      <c r="B114" s="62"/>
      <c r="C114" s="62"/>
      <c r="D114" s="63"/>
      <c r="E114" s="71"/>
      <c r="F114" s="93"/>
    </row>
    <row r="115" spans="1:6" s="47" customFormat="1" ht="27.95" customHeight="1">
      <c r="A115" s="105">
        <v>1</v>
      </c>
      <c r="B115" s="50" t="s">
        <v>87</v>
      </c>
      <c r="C115" s="50" t="s">
        <v>88</v>
      </c>
      <c r="D115" s="51" t="s">
        <v>89</v>
      </c>
      <c r="E115" s="68">
        <f>E120</f>
        <v>70.56</v>
      </c>
      <c r="F115" s="94"/>
    </row>
    <row r="116" spans="1:6" s="47" customFormat="1" ht="27.95" customHeight="1">
      <c r="A116" s="105">
        <v>2</v>
      </c>
      <c r="B116" s="50" t="s">
        <v>97</v>
      </c>
      <c r="C116" s="50" t="s">
        <v>98</v>
      </c>
      <c r="D116" s="51" t="s">
        <v>99</v>
      </c>
      <c r="E116" s="68">
        <f>8.4*7</f>
        <v>58.800000000000004</v>
      </c>
      <c r="F116" s="94"/>
    </row>
    <row r="117" spans="1:6" s="47" customFormat="1" ht="27.95" customHeight="1">
      <c r="A117" s="105">
        <v>3</v>
      </c>
      <c r="B117" s="50" t="s">
        <v>100</v>
      </c>
      <c r="C117" s="50" t="s">
        <v>101</v>
      </c>
      <c r="D117" s="51" t="s">
        <v>89</v>
      </c>
      <c r="E117" s="68">
        <f>E118</f>
        <v>70.56</v>
      </c>
      <c r="F117" s="94"/>
    </row>
    <row r="118" spans="1:6" s="53" customFormat="1" ht="27.95" customHeight="1">
      <c r="A118" s="105">
        <v>4</v>
      </c>
      <c r="B118" s="50" t="s">
        <v>102</v>
      </c>
      <c r="C118" s="50" t="s">
        <v>103</v>
      </c>
      <c r="D118" s="51" t="s">
        <v>89</v>
      </c>
      <c r="E118" s="68">
        <f t="shared" ref="E118:E120" si="7">8.4*8.4</f>
        <v>70.56</v>
      </c>
      <c r="F118" s="93"/>
    </row>
    <row r="119" spans="1:6" s="53" customFormat="1" ht="27.95" customHeight="1">
      <c r="A119" s="105">
        <v>5</v>
      </c>
      <c r="B119" s="50" t="s">
        <v>104</v>
      </c>
      <c r="C119" s="50"/>
      <c r="D119" s="51" t="s">
        <v>89</v>
      </c>
      <c r="E119" s="68">
        <f t="shared" si="7"/>
        <v>70.56</v>
      </c>
      <c r="F119" s="93"/>
    </row>
    <row r="120" spans="1:6" s="53" customFormat="1" ht="27.95" customHeight="1">
      <c r="A120" s="105">
        <v>6</v>
      </c>
      <c r="B120" s="50" t="s">
        <v>105</v>
      </c>
      <c r="C120" s="50" t="s">
        <v>106</v>
      </c>
      <c r="D120" s="51" t="s">
        <v>89</v>
      </c>
      <c r="E120" s="68">
        <f t="shared" si="7"/>
        <v>70.56</v>
      </c>
      <c r="F120" s="94" t="s">
        <v>107</v>
      </c>
    </row>
    <row r="121" spans="1:6" s="47" customFormat="1" ht="27.95" customHeight="1">
      <c r="A121" s="105">
        <v>7</v>
      </c>
      <c r="B121" s="69" t="s">
        <v>131</v>
      </c>
      <c r="C121" s="69" t="s">
        <v>109</v>
      </c>
      <c r="D121" s="51" t="s">
        <v>89</v>
      </c>
      <c r="E121" s="68">
        <f>8.4*1+4.2*1</f>
        <v>12.600000000000001</v>
      </c>
      <c r="F121" s="94"/>
    </row>
    <row r="122" spans="1:6" s="47" customFormat="1" ht="27.95" customHeight="1">
      <c r="A122" s="105">
        <v>8</v>
      </c>
      <c r="B122" s="69" t="s">
        <v>113</v>
      </c>
      <c r="C122" s="69"/>
      <c r="D122" s="51" t="s">
        <v>89</v>
      </c>
      <c r="E122" s="68">
        <f>E121*2</f>
        <v>25.200000000000003</v>
      </c>
      <c r="F122" s="94"/>
    </row>
    <row r="123" spans="1:6" s="47" customFormat="1" ht="27.95" customHeight="1">
      <c r="A123" s="105">
        <v>9</v>
      </c>
      <c r="B123" s="69" t="s">
        <v>114</v>
      </c>
      <c r="C123" s="69"/>
      <c r="D123" s="51" t="s">
        <v>89</v>
      </c>
      <c r="E123" s="68">
        <f>E122</f>
        <v>25.200000000000003</v>
      </c>
      <c r="F123" s="94"/>
    </row>
    <row r="124" spans="1:6" s="47" customFormat="1" ht="27.95" customHeight="1">
      <c r="A124" s="105">
        <v>10</v>
      </c>
      <c r="B124" s="69" t="s">
        <v>115</v>
      </c>
      <c r="C124" s="69"/>
      <c r="D124" s="51" t="s">
        <v>89</v>
      </c>
      <c r="E124" s="68">
        <f>E123</f>
        <v>25.200000000000003</v>
      </c>
      <c r="F124" s="94"/>
    </row>
    <row r="125" spans="1:6" s="53" customFormat="1" ht="27.95" customHeight="1">
      <c r="A125" s="105">
        <v>11</v>
      </c>
      <c r="B125" s="69" t="s">
        <v>90</v>
      </c>
      <c r="C125" s="69"/>
      <c r="D125" s="51" t="s">
        <v>89</v>
      </c>
      <c r="E125" s="68">
        <f>(8.4*3+0.6*4)*2.9</f>
        <v>80.040000000000006</v>
      </c>
      <c r="F125" s="93"/>
    </row>
    <row r="126" spans="1:6" s="53" customFormat="1" ht="27.95" customHeight="1">
      <c r="A126" s="105">
        <v>12</v>
      </c>
      <c r="B126" s="69" t="s">
        <v>91</v>
      </c>
      <c r="C126" s="50"/>
      <c r="D126" s="51" t="s">
        <v>89</v>
      </c>
      <c r="E126" s="68">
        <f>E125</f>
        <v>80.040000000000006</v>
      </c>
      <c r="F126" s="93"/>
    </row>
    <row r="127" spans="1:6" s="47" customFormat="1" ht="27.95" customHeight="1">
      <c r="A127" s="105">
        <v>13</v>
      </c>
      <c r="B127" s="69" t="s">
        <v>132</v>
      </c>
      <c r="C127" s="69" t="s">
        <v>123</v>
      </c>
      <c r="D127" s="51" t="s">
        <v>89</v>
      </c>
      <c r="E127" s="68">
        <f>8.4*2.7+4.6*2.7</f>
        <v>35.1</v>
      </c>
      <c r="F127" s="94"/>
    </row>
    <row r="128" spans="1:6" s="47" customFormat="1" ht="27.95" customHeight="1">
      <c r="A128" s="105">
        <v>14</v>
      </c>
      <c r="B128" s="50" t="s">
        <v>124</v>
      </c>
      <c r="C128" s="50" t="s">
        <v>125</v>
      </c>
      <c r="D128" s="51" t="s">
        <v>39</v>
      </c>
      <c r="E128" s="68">
        <v>1</v>
      </c>
      <c r="F128" s="94"/>
    </row>
    <row r="129" spans="1:6" s="53" customFormat="1" ht="27.95" customHeight="1">
      <c r="A129" s="105">
        <v>15</v>
      </c>
      <c r="B129" s="50" t="s">
        <v>126</v>
      </c>
      <c r="C129" s="50" t="s">
        <v>127</v>
      </c>
      <c r="D129" s="51" t="s">
        <v>39</v>
      </c>
      <c r="E129" s="68">
        <v>1</v>
      </c>
      <c r="F129" s="93"/>
    </row>
    <row r="130" spans="1:6" s="47" customFormat="1" ht="27.95" customHeight="1">
      <c r="A130" s="105">
        <v>16</v>
      </c>
      <c r="B130" s="50" t="s">
        <v>94</v>
      </c>
      <c r="C130" s="50" t="s">
        <v>95</v>
      </c>
      <c r="D130" s="51" t="s">
        <v>96</v>
      </c>
      <c r="E130" s="68">
        <v>2</v>
      </c>
      <c r="F130" s="94"/>
    </row>
    <row r="131" spans="1:6" s="47" customFormat="1" ht="27.95" customHeight="1">
      <c r="A131" s="104" t="s">
        <v>80</v>
      </c>
      <c r="B131" s="50"/>
      <c r="C131" s="50"/>
      <c r="D131" s="51"/>
      <c r="E131" s="68"/>
      <c r="F131" s="94"/>
    </row>
    <row r="132" spans="1:6" s="47" customFormat="1" ht="27.95" customHeight="1">
      <c r="A132" s="105">
        <v>1</v>
      </c>
      <c r="B132" s="50" t="s">
        <v>87</v>
      </c>
      <c r="C132" s="50" t="s">
        <v>88</v>
      </c>
      <c r="D132" s="51" t="s">
        <v>89</v>
      </c>
      <c r="E132" s="68">
        <f>E138</f>
        <v>70.56</v>
      </c>
      <c r="F132" s="94"/>
    </row>
    <row r="133" spans="1:6" s="53" customFormat="1" ht="27.95" customHeight="1">
      <c r="A133" s="105">
        <v>2</v>
      </c>
      <c r="B133" s="69" t="s">
        <v>90</v>
      </c>
      <c r="C133" s="69"/>
      <c r="D133" s="51" t="s">
        <v>89</v>
      </c>
      <c r="E133" s="68">
        <f>E134</f>
        <v>80.040000000000006</v>
      </c>
      <c r="F133" s="93"/>
    </row>
    <row r="134" spans="1:6" s="47" customFormat="1" ht="27.95" customHeight="1">
      <c r="A134" s="105">
        <v>3</v>
      </c>
      <c r="B134" s="50" t="s">
        <v>91</v>
      </c>
      <c r="C134" s="50"/>
      <c r="D134" s="51" t="s">
        <v>89</v>
      </c>
      <c r="E134" s="68">
        <f>(8.4*3+0.6*4)*2.9</f>
        <v>80.040000000000006</v>
      </c>
      <c r="F134" s="94"/>
    </row>
    <row r="135" spans="1:6" s="47" customFormat="1" ht="27.95" customHeight="1">
      <c r="A135" s="105">
        <v>4</v>
      </c>
      <c r="B135" s="50" t="s">
        <v>94</v>
      </c>
      <c r="C135" s="50" t="s">
        <v>95</v>
      </c>
      <c r="D135" s="51" t="s">
        <v>96</v>
      </c>
      <c r="E135" s="68">
        <v>2</v>
      </c>
      <c r="F135" s="94"/>
    </row>
    <row r="136" spans="1:6" s="47" customFormat="1" ht="27.95" customHeight="1">
      <c r="A136" s="105">
        <v>5</v>
      </c>
      <c r="B136" s="50" t="s">
        <v>97</v>
      </c>
      <c r="C136" s="50" t="s">
        <v>98</v>
      </c>
      <c r="D136" s="51" t="s">
        <v>99</v>
      </c>
      <c r="E136" s="68">
        <f>8.4*4</f>
        <v>33.6</v>
      </c>
      <c r="F136" s="94"/>
    </row>
    <row r="137" spans="1:6" s="47" customFormat="1" ht="27.95" customHeight="1">
      <c r="A137" s="105">
        <v>6</v>
      </c>
      <c r="B137" s="50" t="s">
        <v>100</v>
      </c>
      <c r="C137" s="50" t="s">
        <v>101</v>
      </c>
      <c r="D137" s="51" t="s">
        <v>89</v>
      </c>
      <c r="E137" s="68">
        <f>E138</f>
        <v>70.56</v>
      </c>
      <c r="F137" s="94"/>
    </row>
    <row r="138" spans="1:6" s="53" customFormat="1" ht="27.95" customHeight="1">
      <c r="A138" s="105">
        <v>7</v>
      </c>
      <c r="B138" s="50" t="s">
        <v>102</v>
      </c>
      <c r="C138" s="50" t="s">
        <v>103</v>
      </c>
      <c r="D138" s="51" t="s">
        <v>89</v>
      </c>
      <c r="E138" s="68">
        <f>8.4*8.4</f>
        <v>70.56</v>
      </c>
      <c r="F138" s="95" t="s">
        <v>120</v>
      </c>
    </row>
    <row r="139" spans="1:6" s="53" customFormat="1" ht="27.95" customHeight="1">
      <c r="A139" s="105">
        <v>8</v>
      </c>
      <c r="B139" s="50" t="s">
        <v>104</v>
      </c>
      <c r="C139" s="50"/>
      <c r="D139" s="51" t="s">
        <v>89</v>
      </c>
      <c r="E139" s="68">
        <f t="shared" ref="E139:E140" si="8">8.4*8.4</f>
        <v>70.56</v>
      </c>
      <c r="F139" s="96"/>
    </row>
    <row r="140" spans="1:6" s="53" customFormat="1" ht="30.75" customHeight="1">
      <c r="A140" s="105">
        <v>9</v>
      </c>
      <c r="B140" s="50" t="s">
        <v>105</v>
      </c>
      <c r="C140" s="50" t="s">
        <v>106</v>
      </c>
      <c r="D140" s="51" t="s">
        <v>89</v>
      </c>
      <c r="E140" s="68">
        <f t="shared" si="8"/>
        <v>70.56</v>
      </c>
      <c r="F140" s="97"/>
    </row>
    <row r="141" spans="1:6" s="47" customFormat="1" ht="27.95" customHeight="1">
      <c r="A141" s="104" t="s">
        <v>133</v>
      </c>
      <c r="B141" s="50"/>
      <c r="C141" s="50"/>
      <c r="D141" s="51"/>
      <c r="E141" s="68"/>
      <c r="F141" s="94"/>
    </row>
    <row r="142" spans="1:6" s="47" customFormat="1" ht="27.95" customHeight="1">
      <c r="A142" s="105">
        <v>1</v>
      </c>
      <c r="B142" s="50" t="s">
        <v>87</v>
      </c>
      <c r="C142" s="50" t="s">
        <v>88</v>
      </c>
      <c r="D142" s="51" t="s">
        <v>89</v>
      </c>
      <c r="E142" s="68">
        <f>E148</f>
        <v>64.234999999999999</v>
      </c>
      <c r="F142" s="94"/>
    </row>
    <row r="143" spans="1:6" s="53" customFormat="1" ht="27.95" customHeight="1">
      <c r="A143" s="105">
        <v>2</v>
      </c>
      <c r="B143" s="69" t="s">
        <v>90</v>
      </c>
      <c r="C143" s="69"/>
      <c r="D143" s="51" t="s">
        <v>89</v>
      </c>
      <c r="E143" s="68">
        <f>E144</f>
        <v>80.040000000000006</v>
      </c>
      <c r="F143" s="93"/>
    </row>
    <row r="144" spans="1:6" s="47" customFormat="1" ht="27.95" customHeight="1">
      <c r="A144" s="105">
        <v>3</v>
      </c>
      <c r="B144" s="50" t="s">
        <v>91</v>
      </c>
      <c r="C144" s="50"/>
      <c r="D144" s="51" t="s">
        <v>89</v>
      </c>
      <c r="E144" s="68">
        <f>(8.4*3+0.6*4)*2.9</f>
        <v>80.040000000000006</v>
      </c>
      <c r="F144" s="94"/>
    </row>
    <row r="145" spans="1:6" s="47" customFormat="1" ht="27.95" customHeight="1">
      <c r="A145" s="105">
        <v>4</v>
      </c>
      <c r="B145" s="50" t="s">
        <v>134</v>
      </c>
      <c r="C145" s="50" t="s">
        <v>135</v>
      </c>
      <c r="D145" s="51" t="s">
        <v>96</v>
      </c>
      <c r="E145" s="68">
        <v>1</v>
      </c>
      <c r="F145" s="94"/>
    </row>
    <row r="146" spans="1:6" s="47" customFormat="1" ht="27.95" customHeight="1">
      <c r="A146" s="105">
        <v>5</v>
      </c>
      <c r="B146" s="50" t="s">
        <v>97</v>
      </c>
      <c r="C146" s="50" t="s">
        <v>98</v>
      </c>
      <c r="D146" s="51" t="s">
        <v>99</v>
      </c>
      <c r="E146" s="68">
        <f>8.4*4</f>
        <v>33.6</v>
      </c>
      <c r="F146" s="94"/>
    </row>
    <row r="147" spans="1:6" s="47" customFormat="1" ht="27.95" customHeight="1">
      <c r="A147" s="105">
        <v>6</v>
      </c>
      <c r="B147" s="50" t="s">
        <v>100</v>
      </c>
      <c r="C147" s="50" t="s">
        <v>101</v>
      </c>
      <c r="D147" s="51" t="s">
        <v>89</v>
      </c>
      <c r="E147" s="68">
        <f>E148</f>
        <v>64.234999999999999</v>
      </c>
      <c r="F147" s="94"/>
    </row>
    <row r="148" spans="1:6" s="53" customFormat="1" ht="27.95" customHeight="1">
      <c r="A148" s="105">
        <v>7</v>
      </c>
      <c r="B148" s="50" t="s">
        <v>102</v>
      </c>
      <c r="C148" s="50" t="s">
        <v>103</v>
      </c>
      <c r="D148" s="51" t="s">
        <v>89</v>
      </c>
      <c r="E148" s="68">
        <f>8.4*8.4-2.75*2.3</f>
        <v>64.234999999999999</v>
      </c>
      <c r="F148" s="93"/>
    </row>
    <row r="149" spans="1:6" s="53" customFormat="1" ht="27.95" customHeight="1">
      <c r="A149" s="105">
        <v>8</v>
      </c>
      <c r="B149" s="50" t="s">
        <v>104</v>
      </c>
      <c r="C149" s="50"/>
      <c r="D149" s="51" t="s">
        <v>89</v>
      </c>
      <c r="E149" s="68">
        <f t="shared" ref="E149:E150" si="9">8.4*8.4</f>
        <v>70.56</v>
      </c>
      <c r="F149" s="93"/>
    </row>
    <row r="150" spans="1:6" s="53" customFormat="1" ht="27.95" customHeight="1">
      <c r="A150" s="105">
        <v>9</v>
      </c>
      <c r="B150" s="50" t="s">
        <v>105</v>
      </c>
      <c r="C150" s="50" t="s">
        <v>106</v>
      </c>
      <c r="D150" s="51" t="s">
        <v>89</v>
      </c>
      <c r="E150" s="68">
        <f t="shared" si="9"/>
        <v>70.56</v>
      </c>
      <c r="F150" s="94" t="s">
        <v>107</v>
      </c>
    </row>
    <row r="151" spans="1:6" s="53" customFormat="1" ht="27.95" customHeight="1">
      <c r="A151" s="104" t="s">
        <v>136</v>
      </c>
      <c r="B151" s="50"/>
      <c r="C151" s="50"/>
      <c r="D151" s="51"/>
      <c r="E151" s="68"/>
      <c r="F151" s="93"/>
    </row>
    <row r="152" spans="1:6" s="47" customFormat="1" ht="27.95" customHeight="1">
      <c r="A152" s="105">
        <v>1</v>
      </c>
      <c r="B152" s="50" t="s">
        <v>87</v>
      </c>
      <c r="C152" s="50" t="s">
        <v>88</v>
      </c>
      <c r="D152" s="51" t="s">
        <v>89</v>
      </c>
      <c r="E152" s="68">
        <f>2.2*(59.1-3.6)+5.6*1.3</f>
        <v>129.38</v>
      </c>
      <c r="F152" s="94"/>
    </row>
    <row r="153" spans="1:6" s="53" customFormat="1" ht="27.95" customHeight="1">
      <c r="A153" s="105">
        <v>2</v>
      </c>
      <c r="B153" s="69" t="s">
        <v>90</v>
      </c>
      <c r="C153" s="69"/>
      <c r="D153" s="51" t="s">
        <v>89</v>
      </c>
      <c r="E153" s="68">
        <f>(59.1-3.6+2.2)*2*2.9+(5.6+5.6+1.3)*2.9</f>
        <v>370.91</v>
      </c>
      <c r="F153" s="93"/>
    </row>
    <row r="154" spans="1:6" s="47" customFormat="1" ht="27.95" customHeight="1">
      <c r="A154" s="105">
        <v>3</v>
      </c>
      <c r="B154" s="50" t="s">
        <v>91</v>
      </c>
      <c r="C154" s="50"/>
      <c r="D154" s="51" t="s">
        <v>89</v>
      </c>
      <c r="E154" s="68">
        <f>E153</f>
        <v>370.91</v>
      </c>
      <c r="F154" s="94"/>
    </row>
    <row r="155" spans="1:6" s="53" customFormat="1" ht="27.95" customHeight="1">
      <c r="A155" s="105">
        <v>4</v>
      </c>
      <c r="B155" s="50" t="s">
        <v>124</v>
      </c>
      <c r="C155" s="50" t="s">
        <v>137</v>
      </c>
      <c r="D155" s="51" t="s">
        <v>96</v>
      </c>
      <c r="E155" s="68">
        <v>1</v>
      </c>
      <c r="F155" s="93"/>
    </row>
    <row r="156" spans="1:6" s="53" customFormat="1" ht="27.95" customHeight="1">
      <c r="A156" s="105">
        <v>5</v>
      </c>
      <c r="B156" s="50" t="s">
        <v>126</v>
      </c>
      <c r="C156" s="50" t="s">
        <v>127</v>
      </c>
      <c r="D156" s="51" t="s">
        <v>39</v>
      </c>
      <c r="E156" s="68">
        <v>1</v>
      </c>
      <c r="F156" s="93"/>
    </row>
    <row r="157" spans="1:6" s="53" customFormat="1" ht="31.5" customHeight="1">
      <c r="A157" s="105">
        <v>6</v>
      </c>
      <c r="B157" s="50" t="s">
        <v>138</v>
      </c>
      <c r="C157" s="50" t="s">
        <v>139</v>
      </c>
      <c r="D157" s="51" t="s">
        <v>39</v>
      </c>
      <c r="E157" s="68">
        <v>1</v>
      </c>
      <c r="F157" s="93"/>
    </row>
    <row r="158" spans="1:6" s="47" customFormat="1" ht="27.95" customHeight="1">
      <c r="A158" s="105">
        <v>7</v>
      </c>
      <c r="B158" s="50" t="s">
        <v>100</v>
      </c>
      <c r="C158" s="50" t="s">
        <v>101</v>
      </c>
      <c r="D158" s="51" t="s">
        <v>89</v>
      </c>
      <c r="E158" s="68">
        <f>E152</f>
        <v>129.38</v>
      </c>
      <c r="F158" s="94"/>
    </row>
    <row r="159" spans="1:6" s="53" customFormat="1" ht="27.95" customHeight="1">
      <c r="A159" s="105">
        <v>8</v>
      </c>
      <c r="B159" s="50" t="s">
        <v>140</v>
      </c>
      <c r="C159" s="50" t="s">
        <v>141</v>
      </c>
      <c r="D159" s="51" t="s">
        <v>89</v>
      </c>
      <c r="E159" s="68">
        <f>2.2*(59.1-3.6)-E160+5.6*1.3</f>
        <v>118.12</v>
      </c>
      <c r="F159" s="94" t="s">
        <v>107</v>
      </c>
    </row>
    <row r="160" spans="1:6" s="53" customFormat="1" ht="27.95" customHeight="1">
      <c r="A160" s="105">
        <v>9</v>
      </c>
      <c r="B160" s="50" t="s">
        <v>142</v>
      </c>
      <c r="C160" s="50" t="s">
        <v>143</v>
      </c>
      <c r="D160" s="51" t="s">
        <v>89</v>
      </c>
      <c r="E160" s="68">
        <f>(59.1-3.6*2+2.2+2.2)*0.2</f>
        <v>11.260000000000002</v>
      </c>
      <c r="F160" s="94"/>
    </row>
    <row r="161" spans="1:6" s="53" customFormat="1" ht="27.95" customHeight="1">
      <c r="A161" s="105">
        <v>10</v>
      </c>
      <c r="B161" s="50" t="s">
        <v>144</v>
      </c>
      <c r="C161" s="50" t="s">
        <v>98</v>
      </c>
      <c r="D161" s="51" t="s">
        <v>99</v>
      </c>
      <c r="E161" s="68">
        <f>(59.1-3.6+2.2)*2+5.6+5.6+1.3</f>
        <v>127.89999999999999</v>
      </c>
      <c r="F161" s="94"/>
    </row>
    <row r="162" spans="1:6" s="53" customFormat="1" ht="27.95" customHeight="1">
      <c r="A162" s="105">
        <v>11</v>
      </c>
      <c r="B162" s="50" t="s">
        <v>145</v>
      </c>
      <c r="C162" s="50" t="s">
        <v>146</v>
      </c>
      <c r="D162" s="51" t="s">
        <v>147</v>
      </c>
      <c r="E162" s="68">
        <f>17</f>
        <v>17</v>
      </c>
      <c r="F162" s="94"/>
    </row>
    <row r="163" spans="1:6" s="53" customFormat="1" ht="27.95" customHeight="1">
      <c r="A163" s="105">
        <v>12</v>
      </c>
      <c r="B163" s="50" t="s">
        <v>145</v>
      </c>
      <c r="C163" s="50" t="s">
        <v>148</v>
      </c>
      <c r="D163" s="51" t="s">
        <v>147</v>
      </c>
      <c r="E163" s="68">
        <v>2</v>
      </c>
      <c r="F163" s="94"/>
    </row>
    <row r="164" spans="1:6" s="53" customFormat="1" ht="27.95" customHeight="1">
      <c r="A164" s="104" t="s">
        <v>149</v>
      </c>
      <c r="B164" s="50"/>
      <c r="C164" s="50"/>
      <c r="D164" s="51"/>
      <c r="E164" s="68"/>
      <c r="F164" s="94"/>
    </row>
    <row r="165" spans="1:6" s="47" customFormat="1" ht="27.95" customHeight="1">
      <c r="A165" s="105">
        <v>1</v>
      </c>
      <c r="B165" s="50" t="s">
        <v>87</v>
      </c>
      <c r="C165" s="50" t="s">
        <v>88</v>
      </c>
      <c r="D165" s="51" t="s">
        <v>89</v>
      </c>
      <c r="E165" s="68">
        <f>2.2*1.8</f>
        <v>3.9600000000000004</v>
      </c>
      <c r="F165" s="94"/>
    </row>
    <row r="166" spans="1:6" s="47" customFormat="1" ht="27.95" customHeight="1">
      <c r="A166" s="105">
        <v>2</v>
      </c>
      <c r="B166" s="50" t="s">
        <v>92</v>
      </c>
      <c r="C166" s="50" t="s">
        <v>150</v>
      </c>
      <c r="D166" s="51" t="s">
        <v>89</v>
      </c>
      <c r="E166" s="68">
        <f>(2.2+1.8)*2*2.9</f>
        <v>23.2</v>
      </c>
      <c r="F166" s="94"/>
    </row>
    <row r="167" spans="1:6" s="53" customFormat="1" ht="27.95" customHeight="1">
      <c r="A167" s="105">
        <v>3</v>
      </c>
      <c r="B167" s="50" t="s">
        <v>151</v>
      </c>
      <c r="C167" s="50" t="s">
        <v>152</v>
      </c>
      <c r="D167" s="51" t="s">
        <v>89</v>
      </c>
      <c r="E167" s="68">
        <f>E166</f>
        <v>23.2</v>
      </c>
      <c r="F167" s="94"/>
    </row>
    <row r="168" spans="1:6" s="53" customFormat="1" ht="27.95" customHeight="1">
      <c r="A168" s="105">
        <v>4</v>
      </c>
      <c r="B168" s="50" t="s">
        <v>153</v>
      </c>
      <c r="C168" s="50" t="s">
        <v>154</v>
      </c>
      <c r="D168" s="51" t="s">
        <v>89</v>
      </c>
      <c r="E168" s="68">
        <f>E165</f>
        <v>3.9600000000000004</v>
      </c>
      <c r="F168" s="94"/>
    </row>
    <row r="169" spans="1:6" s="53" customFormat="1" ht="27.95" customHeight="1">
      <c r="A169" s="105">
        <v>5</v>
      </c>
      <c r="B169" s="50" t="s">
        <v>100</v>
      </c>
      <c r="C169" s="50" t="s">
        <v>101</v>
      </c>
      <c r="D169" s="51" t="s">
        <v>89</v>
      </c>
      <c r="E169" s="68">
        <f>E165</f>
        <v>3.9600000000000004</v>
      </c>
      <c r="F169" s="94"/>
    </row>
    <row r="170" spans="1:6" s="53" customFormat="1" ht="27.95" customHeight="1">
      <c r="A170" s="105">
        <v>6</v>
      </c>
      <c r="B170" s="50" t="s">
        <v>155</v>
      </c>
      <c r="C170" s="50" t="s">
        <v>150</v>
      </c>
      <c r="D170" s="51" t="s">
        <v>89</v>
      </c>
      <c r="E170" s="68">
        <f>E165</f>
        <v>3.9600000000000004</v>
      </c>
      <c r="F170" s="94"/>
    </row>
    <row r="171" spans="1:6" s="53" customFormat="1" ht="27.75" customHeight="1">
      <c r="A171" s="105">
        <v>7</v>
      </c>
      <c r="B171" s="50" t="s">
        <v>156</v>
      </c>
      <c r="C171" s="50" t="s">
        <v>157</v>
      </c>
      <c r="D171" s="51" t="s">
        <v>89</v>
      </c>
      <c r="E171" s="68">
        <f>E165</f>
        <v>3.9600000000000004</v>
      </c>
      <c r="F171" s="94"/>
    </row>
    <row r="172" spans="1:6" s="53" customFormat="1" ht="27.95" customHeight="1">
      <c r="A172" s="105">
        <v>8</v>
      </c>
      <c r="B172" s="50" t="s">
        <v>158</v>
      </c>
      <c r="C172" s="50" t="s">
        <v>125</v>
      </c>
      <c r="D172" s="51" t="s">
        <v>96</v>
      </c>
      <c r="E172" s="68">
        <v>1</v>
      </c>
      <c r="F172" s="94"/>
    </row>
    <row r="173" spans="1:6" s="53" customFormat="1" ht="27.95" customHeight="1">
      <c r="A173" s="105">
        <v>9</v>
      </c>
      <c r="B173" s="50" t="s">
        <v>128</v>
      </c>
      <c r="C173" s="50" t="s">
        <v>159</v>
      </c>
      <c r="D173" s="51" t="s">
        <v>52</v>
      </c>
      <c r="E173" s="68">
        <v>1</v>
      </c>
      <c r="F173" s="94"/>
    </row>
    <row r="174" spans="1:6" s="53" customFormat="1" ht="27.95" customHeight="1">
      <c r="A174" s="104" t="s">
        <v>160</v>
      </c>
      <c r="B174" s="50"/>
      <c r="C174" s="50"/>
      <c r="D174" s="51"/>
      <c r="E174" s="68"/>
      <c r="F174" s="94"/>
    </row>
    <row r="175" spans="1:6" s="47" customFormat="1" ht="27.95" customHeight="1">
      <c r="A175" s="105">
        <v>1</v>
      </c>
      <c r="B175" s="50" t="s">
        <v>87</v>
      </c>
      <c r="C175" s="50" t="s">
        <v>88</v>
      </c>
      <c r="D175" s="51" t="s">
        <v>89</v>
      </c>
      <c r="E175" s="68">
        <f>3.4*3.4</f>
        <v>11.559999999999999</v>
      </c>
      <c r="F175" s="94"/>
    </row>
    <row r="176" spans="1:6" s="47" customFormat="1" ht="27.95" customHeight="1">
      <c r="A176" s="105">
        <v>2</v>
      </c>
      <c r="B176" s="50" t="s">
        <v>92</v>
      </c>
      <c r="C176" s="50" t="s">
        <v>150</v>
      </c>
      <c r="D176" s="51" t="s">
        <v>89</v>
      </c>
      <c r="E176" s="68">
        <f>3.4*4*2.9</f>
        <v>39.44</v>
      </c>
      <c r="F176" s="94"/>
    </row>
    <row r="177" spans="1:6" s="53" customFormat="1" ht="27.95" customHeight="1">
      <c r="A177" s="105">
        <v>3</v>
      </c>
      <c r="B177" s="50" t="s">
        <v>151</v>
      </c>
      <c r="C177" s="50" t="s">
        <v>152</v>
      </c>
      <c r="D177" s="51" t="s">
        <v>89</v>
      </c>
      <c r="E177" s="68">
        <f>E176</f>
        <v>39.44</v>
      </c>
      <c r="F177" s="94"/>
    </row>
    <row r="178" spans="1:6" s="53" customFormat="1" ht="27.95" customHeight="1">
      <c r="A178" s="105">
        <v>4</v>
      </c>
      <c r="B178" s="50" t="s">
        <v>153</v>
      </c>
      <c r="C178" s="50" t="s">
        <v>154</v>
      </c>
      <c r="D178" s="51" t="s">
        <v>89</v>
      </c>
      <c r="E178" s="68">
        <f>E175</f>
        <v>11.559999999999999</v>
      </c>
      <c r="F178" s="94"/>
    </row>
    <row r="179" spans="1:6" s="53" customFormat="1" ht="27.95" customHeight="1">
      <c r="A179" s="105">
        <v>5</v>
      </c>
      <c r="B179" s="50" t="s">
        <v>100</v>
      </c>
      <c r="C179" s="50" t="s">
        <v>101</v>
      </c>
      <c r="D179" s="51" t="s">
        <v>89</v>
      </c>
      <c r="E179" s="68">
        <f>E178</f>
        <v>11.559999999999999</v>
      </c>
      <c r="F179" s="94"/>
    </row>
    <row r="180" spans="1:6" s="53" customFormat="1" ht="27.95" customHeight="1">
      <c r="A180" s="105">
        <v>6</v>
      </c>
      <c r="B180" s="50" t="s">
        <v>155</v>
      </c>
      <c r="C180" s="50" t="s">
        <v>150</v>
      </c>
      <c r="D180" s="51" t="s">
        <v>89</v>
      </c>
      <c r="E180" s="68">
        <f>E178</f>
        <v>11.559999999999999</v>
      </c>
      <c r="F180" s="94"/>
    </row>
    <row r="181" spans="1:6" s="53" customFormat="1" ht="27.75" customHeight="1">
      <c r="A181" s="105">
        <v>7</v>
      </c>
      <c r="B181" s="50" t="s">
        <v>156</v>
      </c>
      <c r="C181" s="50" t="s">
        <v>157</v>
      </c>
      <c r="D181" s="51" t="s">
        <v>89</v>
      </c>
      <c r="E181" s="68">
        <f>E178</f>
        <v>11.559999999999999</v>
      </c>
      <c r="F181" s="94"/>
    </row>
    <row r="182" spans="1:6" s="53" customFormat="1" ht="27.95" customHeight="1">
      <c r="A182" s="105">
        <v>8</v>
      </c>
      <c r="B182" s="50" t="s">
        <v>158</v>
      </c>
      <c r="C182" s="50" t="s">
        <v>125</v>
      </c>
      <c r="D182" s="51" t="s">
        <v>96</v>
      </c>
      <c r="E182" s="68">
        <v>1</v>
      </c>
      <c r="F182" s="94"/>
    </row>
    <row r="183" spans="1:6" s="53" customFormat="1" ht="27.95" customHeight="1">
      <c r="A183" s="105">
        <v>9</v>
      </c>
      <c r="B183" s="50" t="s">
        <v>161</v>
      </c>
      <c r="C183" s="50" t="s">
        <v>162</v>
      </c>
      <c r="D183" s="51" t="s">
        <v>163</v>
      </c>
      <c r="E183" s="68">
        <v>2</v>
      </c>
      <c r="F183" s="94"/>
    </row>
    <row r="184" spans="1:6" s="53" customFormat="1" ht="27.95" customHeight="1">
      <c r="A184" s="105">
        <v>10</v>
      </c>
      <c r="B184" s="50" t="s">
        <v>164</v>
      </c>
      <c r="C184" s="50" t="s">
        <v>165</v>
      </c>
      <c r="D184" s="51" t="s">
        <v>39</v>
      </c>
      <c r="E184" s="68">
        <v>2</v>
      </c>
      <c r="F184" s="94"/>
    </row>
    <row r="185" spans="1:6" s="53" customFormat="1" ht="27.95" customHeight="1">
      <c r="A185" s="105">
        <v>11</v>
      </c>
      <c r="B185" s="50" t="s">
        <v>166</v>
      </c>
      <c r="C185" s="50" t="s">
        <v>167</v>
      </c>
      <c r="D185" s="51" t="s">
        <v>39</v>
      </c>
      <c r="E185" s="68">
        <v>1</v>
      </c>
      <c r="F185" s="94"/>
    </row>
    <row r="186" spans="1:6" s="53" customFormat="1" ht="27.95" customHeight="1">
      <c r="A186" s="105">
        <v>12</v>
      </c>
      <c r="B186" s="50" t="s">
        <v>168</v>
      </c>
      <c r="C186" s="50" t="s">
        <v>165</v>
      </c>
      <c r="D186" s="51" t="s">
        <v>39</v>
      </c>
      <c r="E186" s="68">
        <v>2</v>
      </c>
      <c r="F186" s="94"/>
    </row>
    <row r="187" spans="1:6" s="53" customFormat="1" ht="27.95" customHeight="1">
      <c r="A187" s="105">
        <v>13</v>
      </c>
      <c r="B187" s="50" t="s">
        <v>169</v>
      </c>
      <c r="C187" s="50" t="s">
        <v>170</v>
      </c>
      <c r="D187" s="51" t="s">
        <v>89</v>
      </c>
      <c r="E187" s="68">
        <f>0.6*1.5*2</f>
        <v>1.7999999999999998</v>
      </c>
      <c r="F187" s="94"/>
    </row>
    <row r="188" spans="1:6" s="53" customFormat="1" ht="27.75" customHeight="1">
      <c r="A188" s="105">
        <v>14</v>
      </c>
      <c r="B188" s="50" t="s">
        <v>171</v>
      </c>
      <c r="C188" s="50" t="s">
        <v>172</v>
      </c>
      <c r="D188" s="51" t="s">
        <v>173</v>
      </c>
      <c r="E188" s="68">
        <v>1</v>
      </c>
      <c r="F188" s="94"/>
    </row>
    <row r="189" spans="1:6" s="53" customFormat="1" ht="27.75" customHeight="1">
      <c r="A189" s="105">
        <v>15</v>
      </c>
      <c r="B189" s="50" t="s">
        <v>174</v>
      </c>
      <c r="C189" s="50" t="s">
        <v>175</v>
      </c>
      <c r="D189" s="51" t="s">
        <v>89</v>
      </c>
      <c r="E189" s="68">
        <f>1.8*1.5</f>
        <v>2.7</v>
      </c>
      <c r="F189" s="94"/>
    </row>
    <row r="190" spans="1:6" s="53" customFormat="1" ht="27.95" customHeight="1">
      <c r="A190" s="105">
        <v>16</v>
      </c>
      <c r="B190" s="50" t="s">
        <v>128</v>
      </c>
      <c r="C190" s="50" t="s">
        <v>129</v>
      </c>
      <c r="D190" s="51" t="s">
        <v>52</v>
      </c>
      <c r="E190" s="68">
        <v>1</v>
      </c>
      <c r="F190" s="94"/>
    </row>
    <row r="191" spans="1:6" s="53" customFormat="1" ht="27.75" customHeight="1">
      <c r="A191" s="104" t="s">
        <v>176</v>
      </c>
      <c r="B191" s="50"/>
      <c r="C191" s="50"/>
      <c r="D191" s="51"/>
      <c r="E191" s="68"/>
      <c r="F191" s="94"/>
    </row>
    <row r="192" spans="1:6" s="47" customFormat="1" ht="27.95" customHeight="1">
      <c r="A192" s="105">
        <v>1</v>
      </c>
      <c r="B192" s="50" t="s">
        <v>87</v>
      </c>
      <c r="C192" s="50" t="s">
        <v>88</v>
      </c>
      <c r="D192" s="51" t="s">
        <v>89</v>
      </c>
      <c r="E192" s="68">
        <f>2.6*4.9</f>
        <v>12.740000000000002</v>
      </c>
      <c r="F192" s="94"/>
    </row>
    <row r="193" spans="1:6" s="47" customFormat="1" ht="27.95" customHeight="1">
      <c r="A193" s="105">
        <v>2</v>
      </c>
      <c r="B193" s="50" t="s">
        <v>92</v>
      </c>
      <c r="C193" s="50" t="s">
        <v>150</v>
      </c>
      <c r="D193" s="51" t="s">
        <v>89</v>
      </c>
      <c r="E193" s="68">
        <f>(2.6+4.9)*2*2.9</f>
        <v>43.5</v>
      </c>
      <c r="F193" s="94"/>
    </row>
    <row r="194" spans="1:6" s="53" customFormat="1" ht="27.95" customHeight="1">
      <c r="A194" s="105">
        <v>3</v>
      </c>
      <c r="B194" s="50" t="s">
        <v>151</v>
      </c>
      <c r="C194" s="50" t="s">
        <v>152</v>
      </c>
      <c r="D194" s="51" t="s">
        <v>89</v>
      </c>
      <c r="E194" s="68">
        <f>E193</f>
        <v>43.5</v>
      </c>
      <c r="F194" s="94"/>
    </row>
    <row r="195" spans="1:6" s="53" customFormat="1" ht="27.95" customHeight="1">
      <c r="A195" s="105">
        <v>4</v>
      </c>
      <c r="B195" s="50" t="s">
        <v>153</v>
      </c>
      <c r="C195" s="50" t="s">
        <v>154</v>
      </c>
      <c r="D195" s="51" t="s">
        <v>89</v>
      </c>
      <c r="E195" s="68">
        <f>2.4*2.5</f>
        <v>6</v>
      </c>
      <c r="F195" s="94"/>
    </row>
    <row r="196" spans="1:6" s="53" customFormat="1" ht="27.95" customHeight="1">
      <c r="A196" s="105">
        <v>5</v>
      </c>
      <c r="B196" s="50" t="s">
        <v>100</v>
      </c>
      <c r="C196" s="50" t="s">
        <v>101</v>
      </c>
      <c r="D196" s="51" t="s">
        <v>89</v>
      </c>
      <c r="E196" s="68">
        <f>2.6*4.9</f>
        <v>12.740000000000002</v>
      </c>
      <c r="F196" s="94"/>
    </row>
    <row r="197" spans="1:6" s="53" customFormat="1" ht="27.95" customHeight="1">
      <c r="A197" s="105">
        <v>6</v>
      </c>
      <c r="B197" s="50" t="s">
        <v>155</v>
      </c>
      <c r="C197" s="50" t="s">
        <v>150</v>
      </c>
      <c r="D197" s="51" t="s">
        <v>89</v>
      </c>
      <c r="E197" s="68">
        <f>E196</f>
        <v>12.740000000000002</v>
      </c>
      <c r="F197" s="94"/>
    </row>
    <row r="198" spans="1:6" s="53" customFormat="1" ht="27.75" customHeight="1">
      <c r="A198" s="105">
        <v>7</v>
      </c>
      <c r="B198" s="50" t="s">
        <v>156</v>
      </c>
      <c r="C198" s="50" t="s">
        <v>157</v>
      </c>
      <c r="D198" s="51" t="s">
        <v>89</v>
      </c>
      <c r="E198" s="68">
        <f>E196</f>
        <v>12.740000000000002</v>
      </c>
      <c r="F198" s="94"/>
    </row>
    <row r="199" spans="1:6" s="53" customFormat="1" ht="27.95" customHeight="1">
      <c r="A199" s="105">
        <v>8</v>
      </c>
      <c r="B199" s="50" t="s">
        <v>158</v>
      </c>
      <c r="C199" s="50" t="s">
        <v>125</v>
      </c>
      <c r="D199" s="51" t="s">
        <v>96</v>
      </c>
      <c r="E199" s="68">
        <v>1</v>
      </c>
      <c r="F199" s="94"/>
    </row>
    <row r="200" spans="1:6" s="53" customFormat="1" ht="27.95" customHeight="1">
      <c r="A200" s="105">
        <v>9</v>
      </c>
      <c r="B200" s="50" t="s">
        <v>161</v>
      </c>
      <c r="C200" s="50" t="s">
        <v>162</v>
      </c>
      <c r="D200" s="51" t="s">
        <v>163</v>
      </c>
      <c r="E200" s="68">
        <v>3</v>
      </c>
      <c r="F200" s="94"/>
    </row>
    <row r="201" spans="1:6" s="53" customFormat="1" ht="27.95" customHeight="1">
      <c r="A201" s="105">
        <v>10</v>
      </c>
      <c r="B201" s="50" t="s">
        <v>164</v>
      </c>
      <c r="C201" s="50" t="s">
        <v>165</v>
      </c>
      <c r="D201" s="51" t="s">
        <v>39</v>
      </c>
      <c r="E201" s="68">
        <v>3</v>
      </c>
      <c r="F201" s="94"/>
    </row>
    <row r="202" spans="1:6" s="53" customFormat="1" ht="27.95" customHeight="1">
      <c r="A202" s="105">
        <v>11</v>
      </c>
      <c r="B202" s="50" t="s">
        <v>166</v>
      </c>
      <c r="C202" s="50" t="s">
        <v>167</v>
      </c>
      <c r="D202" s="51" t="s">
        <v>39</v>
      </c>
      <c r="E202" s="68">
        <v>2</v>
      </c>
      <c r="F202" s="94"/>
    </row>
    <row r="203" spans="1:6" s="53" customFormat="1" ht="33.75" customHeight="1">
      <c r="A203" s="105">
        <v>12</v>
      </c>
      <c r="B203" s="50" t="s">
        <v>171</v>
      </c>
      <c r="C203" s="50" t="s">
        <v>172</v>
      </c>
      <c r="D203" s="51" t="s">
        <v>173</v>
      </c>
      <c r="E203" s="68">
        <v>1</v>
      </c>
      <c r="F203" s="94"/>
    </row>
    <row r="204" spans="1:6" s="53" customFormat="1" ht="27.75" customHeight="1">
      <c r="A204" s="105">
        <v>13</v>
      </c>
      <c r="B204" s="50" t="s">
        <v>174</v>
      </c>
      <c r="C204" s="50" t="s">
        <v>175</v>
      </c>
      <c r="D204" s="51" t="s">
        <v>89</v>
      </c>
      <c r="E204" s="68">
        <f>1.8*1.5</f>
        <v>2.7</v>
      </c>
      <c r="F204" s="94"/>
    </row>
    <row r="205" spans="1:6" s="53" customFormat="1" ht="27.95" customHeight="1">
      <c r="A205" s="105">
        <v>14</v>
      </c>
      <c r="B205" s="50" t="s">
        <v>128</v>
      </c>
      <c r="C205" s="50" t="s">
        <v>177</v>
      </c>
      <c r="D205" s="51" t="s">
        <v>52</v>
      </c>
      <c r="E205" s="68">
        <v>1</v>
      </c>
      <c r="F205" s="94"/>
    </row>
    <row r="206" spans="1:6" s="53" customFormat="1" ht="27.75" customHeight="1">
      <c r="A206" s="104" t="s">
        <v>178</v>
      </c>
      <c r="B206" s="50"/>
      <c r="C206" s="50"/>
      <c r="D206" s="51"/>
      <c r="E206" s="68"/>
      <c r="F206" s="94"/>
    </row>
    <row r="207" spans="1:6" s="47" customFormat="1" ht="27.95" customHeight="1">
      <c r="A207" s="105">
        <v>1</v>
      </c>
      <c r="B207" s="69" t="s">
        <v>179</v>
      </c>
      <c r="C207" s="69"/>
      <c r="D207" s="51" t="s">
        <v>7</v>
      </c>
      <c r="E207" s="68">
        <v>1</v>
      </c>
      <c r="F207" s="94"/>
    </row>
    <row r="208" spans="1:6" s="47" customFormat="1" ht="27.95" customHeight="1">
      <c r="A208" s="105">
        <v>2</v>
      </c>
      <c r="B208" s="50" t="s">
        <v>180</v>
      </c>
      <c r="C208" s="50"/>
      <c r="D208" s="51" t="s">
        <v>7</v>
      </c>
      <c r="E208" s="68">
        <v>1</v>
      </c>
      <c r="F208" s="94"/>
    </row>
    <row r="209" spans="1:6" s="47" customFormat="1" ht="27.95" customHeight="1">
      <c r="A209" s="105"/>
      <c r="B209" s="50"/>
      <c r="C209" s="50"/>
      <c r="D209" s="51"/>
      <c r="E209" s="68"/>
      <c r="F209" s="94"/>
    </row>
    <row r="210" spans="1:6" s="1" customFormat="1" ht="27.95" customHeight="1">
      <c r="A210" s="106" t="s">
        <v>82</v>
      </c>
      <c r="B210" s="30"/>
      <c r="C210" s="30"/>
      <c r="D210" s="31"/>
      <c r="E210" s="74" t="s">
        <v>83</v>
      </c>
      <c r="F210" s="99"/>
    </row>
    <row r="211" spans="1:6" s="5" customFormat="1">
      <c r="A211" s="107"/>
      <c r="B211" s="30"/>
      <c r="C211" s="30"/>
      <c r="D211" s="34"/>
      <c r="E211" s="75"/>
      <c r="F211" s="100"/>
    </row>
    <row r="212" spans="1:6" s="5" customFormat="1">
      <c r="A212" s="107"/>
      <c r="B212" s="30"/>
      <c r="C212" s="30"/>
      <c r="D212" s="34"/>
      <c r="E212" s="75"/>
      <c r="F212" s="100"/>
    </row>
    <row r="213" spans="1:6" s="5" customFormat="1">
      <c r="A213" s="107"/>
      <c r="B213" s="30"/>
      <c r="C213" s="30"/>
      <c r="D213" s="34"/>
      <c r="E213" s="75"/>
      <c r="F213" s="100"/>
    </row>
    <row r="214" spans="1:6" s="5" customFormat="1">
      <c r="A214" s="107"/>
      <c r="B214" s="30"/>
      <c r="C214" s="30"/>
      <c r="D214" s="34"/>
      <c r="E214" s="75"/>
      <c r="F214" s="100"/>
    </row>
    <row r="215" spans="1:6" s="5" customFormat="1">
      <c r="A215" s="107"/>
      <c r="B215" s="30"/>
      <c r="C215" s="30"/>
      <c r="D215" s="34"/>
      <c r="E215" s="75"/>
      <c r="F215" s="100"/>
    </row>
    <row r="216" spans="1:6" s="5" customFormat="1">
      <c r="A216" s="107"/>
      <c r="B216" s="30"/>
      <c r="C216" s="30"/>
      <c r="D216" s="34"/>
      <c r="E216" s="75"/>
      <c r="F216" s="100"/>
    </row>
    <row r="217" spans="1:6" s="5" customFormat="1">
      <c r="A217" s="107"/>
      <c r="B217" s="30"/>
      <c r="C217" s="30"/>
      <c r="D217" s="34"/>
      <c r="E217" s="75"/>
      <c r="F217" s="100"/>
    </row>
    <row r="218" spans="1:6" s="5" customFormat="1">
      <c r="A218" s="107"/>
      <c r="B218" s="30"/>
      <c r="C218" s="30"/>
      <c r="D218" s="34"/>
      <c r="E218" s="75"/>
      <c r="F218" s="100"/>
    </row>
    <row r="219" spans="1:6" s="5" customFormat="1">
      <c r="A219" s="107"/>
      <c r="B219" s="30"/>
      <c r="C219" s="30"/>
      <c r="D219" s="34"/>
      <c r="E219" s="75"/>
      <c r="F219" s="100"/>
    </row>
    <row r="220" spans="1:6" s="5" customFormat="1">
      <c r="A220" s="107"/>
      <c r="B220" s="30"/>
      <c r="C220" s="30"/>
      <c r="D220" s="34"/>
      <c r="E220" s="75"/>
      <c r="F220" s="100"/>
    </row>
    <row r="221" spans="1:6" s="5" customFormat="1">
      <c r="A221" s="107"/>
      <c r="B221" s="30"/>
      <c r="C221" s="30"/>
      <c r="D221" s="34"/>
      <c r="E221" s="75"/>
      <c r="F221" s="100"/>
    </row>
    <row r="222" spans="1:6" s="5" customFormat="1">
      <c r="A222" s="107"/>
      <c r="B222" s="30"/>
      <c r="C222" s="30"/>
      <c r="D222" s="34"/>
      <c r="E222" s="75"/>
      <c r="F222" s="100"/>
    </row>
    <row r="223" spans="1:6" s="5" customFormat="1">
      <c r="A223" s="107"/>
      <c r="B223" s="30"/>
      <c r="C223" s="30"/>
      <c r="D223" s="34"/>
      <c r="E223" s="75"/>
      <c r="F223" s="100"/>
    </row>
    <row r="224" spans="1:6" s="5" customFormat="1">
      <c r="A224" s="107"/>
      <c r="B224" s="30"/>
      <c r="C224" s="30"/>
      <c r="D224" s="34"/>
      <c r="E224" s="75"/>
      <c r="F224" s="100"/>
    </row>
    <row r="225" spans="1:6" s="5" customFormat="1">
      <c r="A225" s="107"/>
      <c r="B225" s="30"/>
      <c r="C225" s="30"/>
      <c r="D225" s="34"/>
      <c r="E225" s="75"/>
      <c r="F225" s="100"/>
    </row>
    <row r="226" spans="1:6" s="5" customFormat="1">
      <c r="A226" s="107"/>
      <c r="B226" s="30"/>
      <c r="C226" s="30"/>
      <c r="D226" s="34"/>
      <c r="E226" s="75"/>
      <c r="F226" s="100"/>
    </row>
    <row r="227" spans="1:6" s="5" customFormat="1">
      <c r="A227" s="107"/>
      <c r="B227" s="30"/>
      <c r="C227" s="30"/>
      <c r="D227" s="34"/>
      <c r="E227" s="75"/>
      <c r="F227" s="100"/>
    </row>
    <row r="228" spans="1:6" s="5" customFormat="1">
      <c r="A228" s="107"/>
      <c r="B228" s="30"/>
      <c r="C228" s="30"/>
      <c r="D228" s="34"/>
      <c r="E228" s="75"/>
      <c r="F228" s="100"/>
    </row>
    <row r="229" spans="1:6" s="5" customFormat="1">
      <c r="A229" s="107"/>
      <c r="B229" s="30"/>
      <c r="C229" s="30"/>
      <c r="D229" s="34"/>
      <c r="E229" s="75"/>
      <c r="F229" s="100"/>
    </row>
    <row r="230" spans="1:6" s="5" customFormat="1">
      <c r="A230" s="107"/>
      <c r="B230" s="30"/>
      <c r="C230" s="30"/>
      <c r="D230" s="34"/>
      <c r="E230" s="75"/>
      <c r="F230" s="100"/>
    </row>
    <row r="231" spans="1:6" s="5" customFormat="1">
      <c r="A231" s="107"/>
      <c r="B231" s="30"/>
      <c r="C231" s="30"/>
      <c r="D231" s="34"/>
      <c r="E231" s="75"/>
      <c r="F231" s="100"/>
    </row>
    <row r="232" spans="1:6" s="5" customFormat="1">
      <c r="A232" s="107"/>
      <c r="B232" s="30"/>
      <c r="C232" s="30"/>
      <c r="D232" s="34"/>
      <c r="E232" s="75"/>
      <c r="F232" s="100"/>
    </row>
    <row r="233" spans="1:6" s="5" customFormat="1">
      <c r="A233" s="107"/>
      <c r="B233" s="30"/>
      <c r="C233" s="30"/>
      <c r="D233" s="34"/>
      <c r="E233" s="75"/>
      <c r="F233" s="100"/>
    </row>
    <row r="234" spans="1:6" s="5" customFormat="1">
      <c r="A234" s="107"/>
      <c r="B234" s="30"/>
      <c r="C234" s="30"/>
      <c r="D234" s="34"/>
      <c r="E234" s="75"/>
      <c r="F234" s="100"/>
    </row>
    <row r="235" spans="1:6" s="5" customFormat="1">
      <c r="A235" s="107"/>
      <c r="B235" s="30"/>
      <c r="C235" s="30"/>
      <c r="D235" s="34"/>
      <c r="E235" s="75"/>
      <c r="F235" s="100"/>
    </row>
    <row r="236" spans="1:6" s="5" customFormat="1">
      <c r="A236" s="107"/>
      <c r="B236" s="30"/>
      <c r="C236" s="30"/>
      <c r="D236" s="34"/>
      <c r="E236" s="75"/>
      <c r="F236" s="100"/>
    </row>
    <row r="237" spans="1:6" s="5" customFormat="1">
      <c r="A237" s="107"/>
      <c r="B237" s="30"/>
      <c r="C237" s="30"/>
      <c r="D237" s="34"/>
      <c r="E237" s="75"/>
      <c r="F237" s="100"/>
    </row>
    <row r="238" spans="1:6" s="5" customFormat="1">
      <c r="A238" s="107"/>
      <c r="B238" s="30"/>
      <c r="C238" s="30"/>
      <c r="D238" s="34"/>
      <c r="E238" s="75"/>
      <c r="F238" s="100"/>
    </row>
    <row r="239" spans="1:6" s="5" customFormat="1">
      <c r="A239" s="107"/>
      <c r="B239" s="30"/>
      <c r="C239" s="30"/>
      <c r="D239" s="34"/>
      <c r="E239" s="75"/>
      <c r="F239" s="100"/>
    </row>
    <row r="240" spans="1:6" s="5" customFormat="1">
      <c r="A240" s="107"/>
      <c r="B240" s="30"/>
      <c r="C240" s="30"/>
      <c r="D240" s="34"/>
      <c r="E240" s="75"/>
      <c r="F240" s="100"/>
    </row>
    <row r="241" spans="1:6" s="5" customFormat="1">
      <c r="A241" s="107"/>
      <c r="B241" s="30"/>
      <c r="C241" s="30"/>
      <c r="D241" s="34"/>
      <c r="E241" s="75"/>
      <c r="F241" s="100"/>
    </row>
    <row r="242" spans="1:6" s="5" customFormat="1">
      <c r="A242" s="107"/>
      <c r="B242" s="30"/>
      <c r="C242" s="30"/>
      <c r="D242" s="34"/>
      <c r="E242" s="75"/>
      <c r="F242" s="100"/>
    </row>
    <row r="243" spans="1:6" s="5" customFormat="1">
      <c r="A243" s="107"/>
      <c r="B243" s="30"/>
      <c r="C243" s="30"/>
      <c r="D243" s="34"/>
      <c r="E243" s="75"/>
      <c r="F243" s="100"/>
    </row>
    <row r="244" spans="1:6" s="5" customFormat="1">
      <c r="A244" s="107"/>
      <c r="B244" s="30"/>
      <c r="C244" s="30"/>
      <c r="D244" s="34"/>
      <c r="E244" s="75"/>
      <c r="F244" s="100"/>
    </row>
    <row r="245" spans="1:6" s="5" customFormat="1">
      <c r="A245" s="107"/>
      <c r="B245" s="30"/>
      <c r="C245" s="30"/>
      <c r="D245" s="34"/>
      <c r="E245" s="75"/>
      <c r="F245" s="100"/>
    </row>
    <row r="246" spans="1:6" s="5" customFormat="1">
      <c r="A246" s="107"/>
      <c r="B246" s="30"/>
      <c r="C246" s="30"/>
      <c r="D246" s="34"/>
      <c r="E246" s="75"/>
      <c r="F246" s="100"/>
    </row>
    <row r="247" spans="1:6" s="5" customFormat="1">
      <c r="A247" s="107"/>
      <c r="B247" s="30"/>
      <c r="C247" s="30"/>
      <c r="D247" s="34"/>
      <c r="E247" s="75"/>
      <c r="F247" s="100"/>
    </row>
    <row r="248" spans="1:6" s="5" customFormat="1">
      <c r="A248" s="107"/>
      <c r="B248" s="30"/>
      <c r="C248" s="30"/>
      <c r="D248" s="34"/>
      <c r="E248" s="75"/>
      <c r="F248" s="100"/>
    </row>
    <row r="249" spans="1:6" s="5" customFormat="1">
      <c r="A249" s="107"/>
      <c r="B249" s="30"/>
      <c r="C249" s="30"/>
      <c r="D249" s="34"/>
      <c r="E249" s="75"/>
      <c r="F249" s="100"/>
    </row>
    <row r="250" spans="1:6" s="5" customFormat="1">
      <c r="A250" s="107"/>
      <c r="B250" s="30"/>
      <c r="C250" s="30"/>
      <c r="D250" s="34"/>
      <c r="E250" s="75"/>
      <c r="F250" s="100"/>
    </row>
    <row r="251" spans="1:6" s="5" customFormat="1">
      <c r="A251" s="107"/>
      <c r="B251" s="30"/>
      <c r="C251" s="30"/>
      <c r="D251" s="34"/>
      <c r="E251" s="75"/>
      <c r="F251" s="100"/>
    </row>
    <row r="252" spans="1:6" s="5" customFormat="1">
      <c r="A252" s="107"/>
      <c r="B252" s="30"/>
      <c r="C252" s="30"/>
      <c r="D252" s="34"/>
      <c r="E252" s="75"/>
      <c r="F252" s="100"/>
    </row>
    <row r="253" spans="1:6" s="5" customFormat="1">
      <c r="A253" s="107"/>
      <c r="B253" s="30"/>
      <c r="C253" s="30"/>
      <c r="D253" s="34"/>
      <c r="E253" s="75"/>
      <c r="F253" s="100"/>
    </row>
    <row r="254" spans="1:6" s="5" customFormat="1">
      <c r="A254" s="107"/>
      <c r="B254" s="30"/>
      <c r="C254" s="30"/>
      <c r="D254" s="34"/>
      <c r="E254" s="75"/>
      <c r="F254" s="100"/>
    </row>
    <row r="255" spans="1:6" s="5" customFormat="1">
      <c r="A255" s="107"/>
      <c r="B255" s="30"/>
      <c r="C255" s="30"/>
      <c r="D255" s="34"/>
      <c r="E255" s="75"/>
      <c r="F255" s="100"/>
    </row>
    <row r="256" spans="1:6" s="5" customFormat="1">
      <c r="A256" s="107"/>
      <c r="B256" s="30"/>
      <c r="C256" s="30"/>
      <c r="D256" s="34"/>
      <c r="E256" s="75"/>
      <c r="F256" s="100"/>
    </row>
    <row r="257" spans="1:6" s="5" customFormat="1">
      <c r="A257" s="107"/>
      <c r="B257" s="30"/>
      <c r="C257" s="30"/>
      <c r="D257" s="34"/>
      <c r="E257" s="75"/>
      <c r="F257" s="100"/>
    </row>
    <row r="258" spans="1:6" s="5" customFormat="1">
      <c r="A258" s="107"/>
      <c r="B258" s="30"/>
      <c r="C258" s="30"/>
      <c r="D258" s="34"/>
      <c r="E258" s="75"/>
      <c r="F258" s="100"/>
    </row>
    <row r="259" spans="1:6" s="5" customFormat="1">
      <c r="A259" s="107"/>
      <c r="B259" s="30"/>
      <c r="C259" s="30"/>
      <c r="D259" s="34"/>
      <c r="E259" s="75"/>
      <c r="F259" s="100"/>
    </row>
    <row r="260" spans="1:6" s="5" customFormat="1">
      <c r="A260" s="107"/>
      <c r="B260" s="30"/>
      <c r="C260" s="30"/>
      <c r="D260" s="34"/>
      <c r="E260" s="75"/>
      <c r="F260" s="100"/>
    </row>
    <row r="261" spans="1:6" s="5" customFormat="1">
      <c r="A261" s="107"/>
      <c r="B261" s="30"/>
      <c r="C261" s="30"/>
      <c r="D261" s="34"/>
      <c r="E261" s="75"/>
      <c r="F261" s="100"/>
    </row>
    <row r="262" spans="1:6" s="5" customFormat="1">
      <c r="A262" s="107"/>
      <c r="B262" s="30"/>
      <c r="C262" s="30"/>
      <c r="D262" s="34"/>
      <c r="E262" s="75"/>
      <c r="F262" s="100"/>
    </row>
    <row r="263" spans="1:6" s="5" customFormat="1">
      <c r="A263" s="107"/>
      <c r="B263" s="30"/>
      <c r="C263" s="30"/>
      <c r="D263" s="34"/>
      <c r="E263" s="75"/>
      <c r="F263" s="100"/>
    </row>
    <row r="264" spans="1:6" s="5" customFormat="1">
      <c r="A264" s="107"/>
      <c r="B264" s="30"/>
      <c r="C264" s="30"/>
      <c r="D264" s="34"/>
      <c r="E264" s="75"/>
      <c r="F264" s="100"/>
    </row>
    <row r="265" spans="1:6" s="5" customFormat="1">
      <c r="A265" s="107"/>
      <c r="B265" s="30"/>
      <c r="C265" s="30"/>
      <c r="D265" s="34"/>
      <c r="E265" s="75"/>
      <c r="F265" s="100"/>
    </row>
    <row r="266" spans="1:6" s="5" customFormat="1">
      <c r="A266" s="107"/>
      <c r="B266" s="30"/>
      <c r="C266" s="30"/>
      <c r="D266" s="34"/>
      <c r="E266" s="75"/>
      <c r="F266" s="100"/>
    </row>
    <row r="267" spans="1:6" s="5" customFormat="1">
      <c r="A267" s="107"/>
      <c r="B267" s="30"/>
      <c r="C267" s="30"/>
      <c r="D267" s="34"/>
      <c r="E267" s="75"/>
      <c r="F267" s="100"/>
    </row>
    <row r="268" spans="1:6" s="5" customFormat="1">
      <c r="A268" s="107"/>
      <c r="B268" s="30"/>
      <c r="C268" s="30"/>
      <c r="D268" s="34"/>
      <c r="E268" s="75"/>
      <c r="F268" s="100"/>
    </row>
    <row r="269" spans="1:6" s="5" customFormat="1">
      <c r="A269" s="107"/>
      <c r="B269" s="30"/>
      <c r="C269" s="30"/>
      <c r="D269" s="34"/>
      <c r="E269" s="75"/>
      <c r="F269" s="100"/>
    </row>
    <row r="270" spans="1:6" s="5" customFormat="1">
      <c r="A270" s="107"/>
      <c r="B270" s="30"/>
      <c r="C270" s="30"/>
      <c r="D270" s="34"/>
      <c r="E270" s="75"/>
      <c r="F270" s="100"/>
    </row>
    <row r="271" spans="1:6" s="5" customFormat="1">
      <c r="A271" s="107"/>
      <c r="B271" s="30"/>
      <c r="C271" s="30"/>
      <c r="D271" s="34"/>
      <c r="E271" s="75"/>
      <c r="F271" s="100"/>
    </row>
    <row r="272" spans="1:6" s="5" customFormat="1">
      <c r="A272" s="107"/>
      <c r="B272" s="30"/>
      <c r="C272" s="30"/>
      <c r="D272" s="34"/>
      <c r="E272" s="75"/>
      <c r="F272" s="100"/>
    </row>
    <row r="273" spans="1:6" s="5" customFormat="1">
      <c r="A273" s="107"/>
      <c r="B273" s="30"/>
      <c r="C273" s="30"/>
      <c r="D273" s="34"/>
      <c r="E273" s="75"/>
      <c r="F273" s="100"/>
    </row>
    <row r="274" spans="1:6" s="5" customFormat="1">
      <c r="A274" s="107"/>
      <c r="B274" s="30"/>
      <c r="C274" s="30"/>
      <c r="D274" s="34"/>
      <c r="E274" s="75"/>
      <c r="F274" s="100"/>
    </row>
    <row r="275" spans="1:6" s="5" customFormat="1">
      <c r="A275" s="107"/>
      <c r="B275" s="30"/>
      <c r="C275" s="30"/>
      <c r="D275" s="34"/>
      <c r="E275" s="75"/>
      <c r="F275" s="100"/>
    </row>
    <row r="276" spans="1:6" s="5" customFormat="1">
      <c r="A276" s="107"/>
      <c r="B276" s="30"/>
      <c r="C276" s="30"/>
      <c r="D276" s="34"/>
      <c r="E276" s="75"/>
      <c r="F276" s="100"/>
    </row>
    <row r="277" spans="1:6" s="5" customFormat="1">
      <c r="A277" s="107"/>
      <c r="B277" s="30"/>
      <c r="C277" s="30"/>
      <c r="D277" s="34"/>
      <c r="E277" s="75"/>
      <c r="F277" s="100"/>
    </row>
    <row r="278" spans="1:6" s="5" customFormat="1">
      <c r="A278" s="107"/>
      <c r="B278" s="30"/>
      <c r="C278" s="30"/>
      <c r="D278" s="34"/>
      <c r="E278" s="75"/>
      <c r="F278" s="100"/>
    </row>
    <row r="279" spans="1:6" s="5" customFormat="1">
      <c r="A279" s="107"/>
      <c r="B279" s="30"/>
      <c r="C279" s="30"/>
      <c r="D279" s="34"/>
      <c r="E279" s="75"/>
      <c r="F279" s="100"/>
    </row>
    <row r="280" spans="1:6" s="5" customFormat="1">
      <c r="A280" s="107"/>
      <c r="B280" s="30"/>
      <c r="C280" s="30"/>
      <c r="D280" s="34"/>
      <c r="E280" s="75"/>
      <c r="F280" s="100"/>
    </row>
    <row r="281" spans="1:6" s="5" customFormat="1">
      <c r="A281" s="107"/>
      <c r="B281" s="30"/>
      <c r="C281" s="30"/>
      <c r="D281" s="34"/>
      <c r="E281" s="75"/>
      <c r="F281" s="100"/>
    </row>
    <row r="282" spans="1:6" s="5" customFormat="1">
      <c r="A282" s="107"/>
      <c r="B282" s="30"/>
      <c r="C282" s="30"/>
      <c r="D282" s="34"/>
      <c r="E282" s="75"/>
      <c r="F282" s="100"/>
    </row>
    <row r="283" spans="1:6" s="5" customFormat="1">
      <c r="A283" s="107"/>
      <c r="B283" s="30"/>
      <c r="C283" s="30"/>
      <c r="D283" s="34"/>
      <c r="E283" s="75"/>
      <c r="F283" s="100"/>
    </row>
    <row r="284" spans="1:6" s="5" customFormat="1">
      <c r="A284" s="107"/>
      <c r="B284" s="30"/>
      <c r="C284" s="30"/>
      <c r="D284" s="34"/>
      <c r="E284" s="75"/>
      <c r="F284" s="100"/>
    </row>
    <row r="285" spans="1:6" s="5" customFormat="1">
      <c r="A285" s="107"/>
      <c r="B285" s="30"/>
      <c r="C285" s="30"/>
      <c r="D285" s="34"/>
      <c r="E285" s="75"/>
      <c r="F285" s="100"/>
    </row>
    <row r="286" spans="1:6" s="5" customFormat="1">
      <c r="A286" s="107"/>
      <c r="B286" s="30"/>
      <c r="C286" s="30"/>
      <c r="D286" s="34"/>
      <c r="E286" s="75"/>
      <c r="F286" s="100"/>
    </row>
    <row r="287" spans="1:6" s="5" customFormat="1">
      <c r="A287" s="107"/>
      <c r="B287" s="30"/>
      <c r="C287" s="30"/>
      <c r="D287" s="34"/>
      <c r="E287" s="75"/>
      <c r="F287" s="100"/>
    </row>
    <row r="288" spans="1:6" s="5" customFormat="1">
      <c r="A288" s="107"/>
      <c r="B288" s="30"/>
      <c r="C288" s="30"/>
      <c r="D288" s="34"/>
      <c r="E288" s="75"/>
      <c r="F288" s="100"/>
    </row>
    <row r="289" spans="1:6" s="5" customFormat="1">
      <c r="A289" s="107"/>
      <c r="B289" s="30"/>
      <c r="C289" s="30"/>
      <c r="D289" s="34"/>
      <c r="E289" s="75"/>
      <c r="F289" s="100"/>
    </row>
    <row r="290" spans="1:6" s="5" customFormat="1">
      <c r="A290" s="107"/>
      <c r="B290" s="30"/>
      <c r="C290" s="30"/>
      <c r="D290" s="34"/>
      <c r="E290" s="75"/>
      <c r="F290" s="100"/>
    </row>
    <row r="291" spans="1:6" s="5" customFormat="1">
      <c r="A291" s="107"/>
      <c r="B291" s="30"/>
      <c r="C291" s="30"/>
      <c r="D291" s="34"/>
      <c r="E291" s="75"/>
      <c r="F291" s="100"/>
    </row>
    <row r="292" spans="1:6" s="5" customFormat="1">
      <c r="A292" s="107"/>
      <c r="B292" s="30"/>
      <c r="C292" s="30"/>
      <c r="D292" s="34"/>
      <c r="E292" s="75"/>
      <c r="F292" s="100"/>
    </row>
    <row r="293" spans="1:6" s="5" customFormat="1">
      <c r="A293" s="107"/>
      <c r="B293" s="30"/>
      <c r="C293" s="30"/>
      <c r="D293" s="34"/>
      <c r="E293" s="75"/>
      <c r="F293" s="100"/>
    </row>
    <row r="294" spans="1:6" s="5" customFormat="1">
      <c r="A294" s="107"/>
      <c r="B294" s="30"/>
      <c r="C294" s="30"/>
      <c r="D294" s="34"/>
      <c r="E294" s="75"/>
      <c r="F294" s="100"/>
    </row>
    <row r="295" spans="1:6" s="5" customFormat="1">
      <c r="A295" s="107"/>
      <c r="B295" s="30"/>
      <c r="C295" s="30"/>
      <c r="D295" s="34"/>
      <c r="E295" s="75"/>
      <c r="F295" s="100"/>
    </row>
    <row r="296" spans="1:6" s="5" customFormat="1">
      <c r="A296" s="107"/>
      <c r="B296" s="30"/>
      <c r="C296" s="30"/>
      <c r="D296" s="34"/>
      <c r="E296" s="75"/>
      <c r="F296" s="100"/>
    </row>
    <row r="297" spans="1:6" s="5" customFormat="1">
      <c r="A297" s="107"/>
      <c r="B297" s="30"/>
      <c r="C297" s="30"/>
      <c r="D297" s="34"/>
      <c r="E297" s="75"/>
      <c r="F297" s="100"/>
    </row>
    <row r="298" spans="1:6" s="5" customFormat="1">
      <c r="A298" s="107"/>
      <c r="B298" s="30"/>
      <c r="C298" s="30"/>
      <c r="D298" s="34"/>
      <c r="E298" s="75"/>
      <c r="F298" s="100"/>
    </row>
    <row r="299" spans="1:6" s="5" customFormat="1">
      <c r="A299" s="107"/>
      <c r="B299" s="30"/>
      <c r="C299" s="30"/>
      <c r="D299" s="34"/>
      <c r="E299" s="75"/>
      <c r="F299" s="100"/>
    </row>
    <row r="300" spans="1:6" s="5" customFormat="1">
      <c r="A300" s="107"/>
      <c r="B300" s="30"/>
      <c r="C300" s="30"/>
      <c r="D300" s="34"/>
      <c r="E300" s="75"/>
      <c r="F300" s="100"/>
    </row>
    <row r="301" spans="1:6" s="5" customFormat="1">
      <c r="A301" s="107"/>
      <c r="B301" s="30"/>
      <c r="C301" s="30"/>
      <c r="D301" s="34"/>
      <c r="E301" s="75"/>
      <c r="F301" s="100"/>
    </row>
    <row r="302" spans="1:6" s="5" customFormat="1">
      <c r="A302" s="107"/>
      <c r="B302" s="30"/>
      <c r="C302" s="30"/>
      <c r="D302" s="34"/>
      <c r="E302" s="75"/>
      <c r="F302" s="100"/>
    </row>
    <row r="303" spans="1:6" s="5" customFormat="1">
      <c r="A303" s="107"/>
      <c r="B303" s="30"/>
      <c r="C303" s="30"/>
      <c r="D303" s="34"/>
      <c r="E303" s="75"/>
      <c r="F303" s="100"/>
    </row>
    <row r="304" spans="1:6" s="5" customFormat="1">
      <c r="A304" s="107"/>
      <c r="B304" s="30"/>
      <c r="C304" s="30"/>
      <c r="D304" s="34"/>
      <c r="E304" s="75"/>
      <c r="F304" s="100"/>
    </row>
    <row r="305" spans="1:6" s="5" customFormat="1">
      <c r="A305" s="107"/>
      <c r="B305" s="30"/>
      <c r="C305" s="30"/>
      <c r="D305" s="34"/>
      <c r="E305" s="75"/>
      <c r="F305" s="100"/>
    </row>
    <row r="306" spans="1:6" s="5" customFormat="1">
      <c r="A306" s="107"/>
      <c r="B306" s="30"/>
      <c r="C306" s="30"/>
      <c r="D306" s="34"/>
      <c r="E306" s="75"/>
      <c r="F306" s="100"/>
    </row>
    <row r="307" spans="1:6" s="5" customFormat="1">
      <c r="A307" s="107"/>
      <c r="B307" s="30"/>
      <c r="C307" s="30"/>
      <c r="D307" s="34"/>
      <c r="E307" s="75"/>
      <c r="F307" s="100"/>
    </row>
    <row r="308" spans="1:6" s="5" customFormat="1">
      <c r="A308" s="107"/>
      <c r="B308" s="30"/>
      <c r="C308" s="30"/>
      <c r="D308" s="34"/>
      <c r="E308" s="75"/>
      <c r="F308" s="100"/>
    </row>
    <row r="309" spans="1:6" s="5" customFormat="1">
      <c r="A309" s="107"/>
      <c r="B309" s="30"/>
      <c r="C309" s="30"/>
      <c r="D309" s="34"/>
      <c r="E309" s="75"/>
      <c r="F309" s="100"/>
    </row>
    <row r="310" spans="1:6" s="5" customFormat="1">
      <c r="A310" s="107"/>
      <c r="B310" s="30"/>
      <c r="C310" s="30"/>
      <c r="D310" s="34"/>
      <c r="E310" s="75"/>
      <c r="F310" s="100"/>
    </row>
    <row r="311" spans="1:6" s="5" customFormat="1">
      <c r="A311" s="107"/>
      <c r="B311" s="30"/>
      <c r="C311" s="30"/>
      <c r="D311" s="34"/>
      <c r="E311" s="75"/>
      <c r="F311" s="100"/>
    </row>
    <row r="312" spans="1:6" s="5" customFormat="1">
      <c r="A312" s="107"/>
      <c r="B312" s="30"/>
      <c r="C312" s="30"/>
      <c r="D312" s="34"/>
      <c r="E312" s="75"/>
      <c r="F312" s="100"/>
    </row>
    <row r="313" spans="1:6" s="5" customFormat="1">
      <c r="A313" s="107"/>
      <c r="B313" s="30"/>
      <c r="C313" s="30"/>
      <c r="D313" s="34"/>
      <c r="E313" s="75"/>
      <c r="F313" s="100"/>
    </row>
    <row r="314" spans="1:6" s="5" customFormat="1">
      <c r="A314" s="107"/>
      <c r="B314" s="30"/>
      <c r="C314" s="30"/>
      <c r="D314" s="34"/>
      <c r="E314" s="75"/>
      <c r="F314" s="100"/>
    </row>
    <row r="315" spans="1:6" s="5" customFormat="1">
      <c r="A315" s="107"/>
      <c r="B315" s="30"/>
      <c r="C315" s="30"/>
      <c r="D315" s="34"/>
      <c r="E315" s="75"/>
      <c r="F315" s="100"/>
    </row>
    <row r="316" spans="1:6">
      <c r="A316" s="108"/>
      <c r="B316" s="43"/>
      <c r="C316" s="43"/>
      <c r="D316" s="44"/>
      <c r="E316" s="76"/>
      <c r="F316" s="101"/>
    </row>
  </sheetData>
  <autoFilter ref="A2:F210"/>
  <mergeCells count="3">
    <mergeCell ref="A1:F1"/>
    <mergeCell ref="F75:F77"/>
    <mergeCell ref="F138:F140"/>
  </mergeCells>
  <phoneticPr fontId="38" type="noConversion"/>
  <printOptions horizontalCentered="1"/>
  <pageMargins left="0.196527777777778" right="0.196527777777778" top="0.39305555555555599" bottom="0.47222222222222199" header="0.196527777777778" footer="0.23611111111111099"/>
  <pageSetup paperSize="9" scale="78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03"/>
  <sheetViews>
    <sheetView zoomScale="85" zoomScaleNormal="85" workbookViewId="0">
      <selection activeCell="C107" sqref="C107"/>
    </sheetView>
  </sheetViews>
  <sheetFormatPr defaultColWidth="9" defaultRowHeight="17.25"/>
  <cols>
    <col min="1" max="1" width="7.875" style="109" customWidth="1"/>
    <col min="2" max="2" width="38.375" style="153" customWidth="1"/>
    <col min="3" max="3" width="48.125" style="153" customWidth="1"/>
    <col min="4" max="4" width="8.875" style="154" customWidth="1"/>
    <col min="5" max="5" width="12.875" style="155" customWidth="1"/>
    <col min="6" max="6" width="33" style="102" customWidth="1"/>
    <col min="7" max="252" width="9" style="152"/>
    <col min="253" max="253" width="5.875" style="152" customWidth="1"/>
    <col min="254" max="254" width="22.75" style="152" customWidth="1"/>
    <col min="255" max="255" width="20.75" style="152" customWidth="1"/>
    <col min="256" max="257" width="5.25" style="152" customWidth="1"/>
    <col min="258" max="259" width="9" style="152" hidden="1" customWidth="1"/>
    <col min="260" max="260" width="10.875" style="152" customWidth="1"/>
    <col min="261" max="261" width="13.25" style="152" customWidth="1"/>
    <col min="262" max="262" width="62.125" style="152" customWidth="1"/>
    <col min="263" max="508" width="9" style="152"/>
    <col min="509" max="509" width="5.875" style="152" customWidth="1"/>
    <col min="510" max="510" width="22.75" style="152" customWidth="1"/>
    <col min="511" max="511" width="20.75" style="152" customWidth="1"/>
    <col min="512" max="513" width="5.25" style="152" customWidth="1"/>
    <col min="514" max="515" width="9" style="152" hidden="1" customWidth="1"/>
    <col min="516" max="516" width="10.875" style="152" customWidth="1"/>
    <col min="517" max="517" width="13.25" style="152" customWidth="1"/>
    <col min="518" max="518" width="62.125" style="152" customWidth="1"/>
    <col min="519" max="764" width="9" style="152"/>
    <col min="765" max="765" width="5.875" style="152" customWidth="1"/>
    <col min="766" max="766" width="22.75" style="152" customWidth="1"/>
    <col min="767" max="767" width="20.75" style="152" customWidth="1"/>
    <col min="768" max="769" width="5.25" style="152" customWidth="1"/>
    <col min="770" max="771" width="9" style="152" hidden="1" customWidth="1"/>
    <col min="772" max="772" width="10.875" style="152" customWidth="1"/>
    <col min="773" max="773" width="13.25" style="152" customWidth="1"/>
    <col min="774" max="774" width="62.125" style="152" customWidth="1"/>
    <col min="775" max="1020" width="9" style="152"/>
    <col min="1021" max="1021" width="5.875" style="152" customWidth="1"/>
    <col min="1022" max="1022" width="22.75" style="152" customWidth="1"/>
    <col min="1023" max="1023" width="20.75" style="152" customWidth="1"/>
    <col min="1024" max="1025" width="5.25" style="152" customWidth="1"/>
    <col min="1026" max="1027" width="9" style="152" hidden="1" customWidth="1"/>
    <col min="1028" max="1028" width="10.875" style="152" customWidth="1"/>
    <col min="1029" max="1029" width="13.25" style="152" customWidth="1"/>
    <col min="1030" max="1030" width="62.125" style="152" customWidth="1"/>
    <col min="1031" max="1276" width="9" style="152"/>
    <col min="1277" max="1277" width="5.875" style="152" customWidth="1"/>
    <col min="1278" max="1278" width="22.75" style="152" customWidth="1"/>
    <col min="1279" max="1279" width="20.75" style="152" customWidth="1"/>
    <col min="1280" max="1281" width="5.25" style="152" customWidth="1"/>
    <col min="1282" max="1283" width="9" style="152" hidden="1" customWidth="1"/>
    <col min="1284" max="1284" width="10.875" style="152" customWidth="1"/>
    <col min="1285" max="1285" width="13.25" style="152" customWidth="1"/>
    <col min="1286" max="1286" width="62.125" style="152" customWidth="1"/>
    <col min="1287" max="1532" width="9" style="152"/>
    <col min="1533" max="1533" width="5.875" style="152" customWidth="1"/>
    <col min="1534" max="1534" width="22.75" style="152" customWidth="1"/>
    <col min="1535" max="1535" width="20.75" style="152" customWidth="1"/>
    <col min="1536" max="1537" width="5.25" style="152" customWidth="1"/>
    <col min="1538" max="1539" width="9" style="152" hidden="1" customWidth="1"/>
    <col min="1540" max="1540" width="10.875" style="152" customWidth="1"/>
    <col min="1541" max="1541" width="13.25" style="152" customWidth="1"/>
    <col min="1542" max="1542" width="62.125" style="152" customWidth="1"/>
    <col min="1543" max="1788" width="9" style="152"/>
    <col min="1789" max="1789" width="5.875" style="152" customWidth="1"/>
    <col min="1790" max="1790" width="22.75" style="152" customWidth="1"/>
    <col min="1791" max="1791" width="20.75" style="152" customWidth="1"/>
    <col min="1792" max="1793" width="5.25" style="152" customWidth="1"/>
    <col min="1794" max="1795" width="9" style="152" hidden="1" customWidth="1"/>
    <col min="1796" max="1796" width="10.875" style="152" customWidth="1"/>
    <col min="1797" max="1797" width="13.25" style="152" customWidth="1"/>
    <col min="1798" max="1798" width="62.125" style="152" customWidth="1"/>
    <col min="1799" max="2044" width="9" style="152"/>
    <col min="2045" max="2045" width="5.875" style="152" customWidth="1"/>
    <col min="2046" max="2046" width="22.75" style="152" customWidth="1"/>
    <col min="2047" max="2047" width="20.75" style="152" customWidth="1"/>
    <col min="2048" max="2049" width="5.25" style="152" customWidth="1"/>
    <col min="2050" max="2051" width="9" style="152" hidden="1" customWidth="1"/>
    <col min="2052" max="2052" width="10.875" style="152" customWidth="1"/>
    <col min="2053" max="2053" width="13.25" style="152" customWidth="1"/>
    <col min="2054" max="2054" width="62.125" style="152" customWidth="1"/>
    <col min="2055" max="2300" width="9" style="152"/>
    <col min="2301" max="2301" width="5.875" style="152" customWidth="1"/>
    <col min="2302" max="2302" width="22.75" style="152" customWidth="1"/>
    <col min="2303" max="2303" width="20.75" style="152" customWidth="1"/>
    <col min="2304" max="2305" width="5.25" style="152" customWidth="1"/>
    <col min="2306" max="2307" width="9" style="152" hidden="1" customWidth="1"/>
    <col min="2308" max="2308" width="10.875" style="152" customWidth="1"/>
    <col min="2309" max="2309" width="13.25" style="152" customWidth="1"/>
    <col min="2310" max="2310" width="62.125" style="152" customWidth="1"/>
    <col min="2311" max="2556" width="9" style="152"/>
    <col min="2557" max="2557" width="5.875" style="152" customWidth="1"/>
    <col min="2558" max="2558" width="22.75" style="152" customWidth="1"/>
    <col min="2559" max="2559" width="20.75" style="152" customWidth="1"/>
    <col min="2560" max="2561" width="5.25" style="152" customWidth="1"/>
    <col min="2562" max="2563" width="9" style="152" hidden="1" customWidth="1"/>
    <col min="2564" max="2564" width="10.875" style="152" customWidth="1"/>
    <col min="2565" max="2565" width="13.25" style="152" customWidth="1"/>
    <col min="2566" max="2566" width="62.125" style="152" customWidth="1"/>
    <col min="2567" max="2812" width="9" style="152"/>
    <col min="2813" max="2813" width="5.875" style="152" customWidth="1"/>
    <col min="2814" max="2814" width="22.75" style="152" customWidth="1"/>
    <col min="2815" max="2815" width="20.75" style="152" customWidth="1"/>
    <col min="2816" max="2817" width="5.25" style="152" customWidth="1"/>
    <col min="2818" max="2819" width="9" style="152" hidden="1" customWidth="1"/>
    <col min="2820" max="2820" width="10.875" style="152" customWidth="1"/>
    <col min="2821" max="2821" width="13.25" style="152" customWidth="1"/>
    <col min="2822" max="2822" width="62.125" style="152" customWidth="1"/>
    <col min="2823" max="3068" width="9" style="152"/>
    <col min="3069" max="3069" width="5.875" style="152" customWidth="1"/>
    <col min="3070" max="3070" width="22.75" style="152" customWidth="1"/>
    <col min="3071" max="3071" width="20.75" style="152" customWidth="1"/>
    <col min="3072" max="3073" width="5.25" style="152" customWidth="1"/>
    <col min="3074" max="3075" width="9" style="152" hidden="1" customWidth="1"/>
    <col min="3076" max="3076" width="10.875" style="152" customWidth="1"/>
    <col min="3077" max="3077" width="13.25" style="152" customWidth="1"/>
    <col min="3078" max="3078" width="62.125" style="152" customWidth="1"/>
    <col min="3079" max="3324" width="9" style="152"/>
    <col min="3325" max="3325" width="5.875" style="152" customWidth="1"/>
    <col min="3326" max="3326" width="22.75" style="152" customWidth="1"/>
    <col min="3327" max="3327" width="20.75" style="152" customWidth="1"/>
    <col min="3328" max="3329" width="5.25" style="152" customWidth="1"/>
    <col min="3330" max="3331" width="9" style="152" hidden="1" customWidth="1"/>
    <col min="3332" max="3332" width="10.875" style="152" customWidth="1"/>
    <col min="3333" max="3333" width="13.25" style="152" customWidth="1"/>
    <col min="3334" max="3334" width="62.125" style="152" customWidth="1"/>
    <col min="3335" max="3580" width="9" style="152"/>
    <col min="3581" max="3581" width="5.875" style="152" customWidth="1"/>
    <col min="3582" max="3582" width="22.75" style="152" customWidth="1"/>
    <col min="3583" max="3583" width="20.75" style="152" customWidth="1"/>
    <col min="3584" max="3585" width="5.25" style="152" customWidth="1"/>
    <col min="3586" max="3587" width="9" style="152" hidden="1" customWidth="1"/>
    <col min="3588" max="3588" width="10.875" style="152" customWidth="1"/>
    <col min="3589" max="3589" width="13.25" style="152" customWidth="1"/>
    <col min="3590" max="3590" width="62.125" style="152" customWidth="1"/>
    <col min="3591" max="3836" width="9" style="152"/>
    <col min="3837" max="3837" width="5.875" style="152" customWidth="1"/>
    <col min="3838" max="3838" width="22.75" style="152" customWidth="1"/>
    <col min="3839" max="3839" width="20.75" style="152" customWidth="1"/>
    <col min="3840" max="3841" width="5.25" style="152" customWidth="1"/>
    <col min="3842" max="3843" width="9" style="152" hidden="1" customWidth="1"/>
    <col min="3844" max="3844" width="10.875" style="152" customWidth="1"/>
    <col min="3845" max="3845" width="13.25" style="152" customWidth="1"/>
    <col min="3846" max="3846" width="62.125" style="152" customWidth="1"/>
    <col min="3847" max="4092" width="9" style="152"/>
    <col min="4093" max="4093" width="5.875" style="152" customWidth="1"/>
    <col min="4094" max="4094" width="22.75" style="152" customWidth="1"/>
    <col min="4095" max="4095" width="20.75" style="152" customWidth="1"/>
    <col min="4096" max="4097" width="5.25" style="152" customWidth="1"/>
    <col min="4098" max="4099" width="9" style="152" hidden="1" customWidth="1"/>
    <col min="4100" max="4100" width="10.875" style="152" customWidth="1"/>
    <col min="4101" max="4101" width="13.25" style="152" customWidth="1"/>
    <col min="4102" max="4102" width="62.125" style="152" customWidth="1"/>
    <col min="4103" max="4348" width="9" style="152"/>
    <col min="4349" max="4349" width="5.875" style="152" customWidth="1"/>
    <col min="4350" max="4350" width="22.75" style="152" customWidth="1"/>
    <col min="4351" max="4351" width="20.75" style="152" customWidth="1"/>
    <col min="4352" max="4353" width="5.25" style="152" customWidth="1"/>
    <col min="4354" max="4355" width="9" style="152" hidden="1" customWidth="1"/>
    <col min="4356" max="4356" width="10.875" style="152" customWidth="1"/>
    <col min="4357" max="4357" width="13.25" style="152" customWidth="1"/>
    <col min="4358" max="4358" width="62.125" style="152" customWidth="1"/>
    <col min="4359" max="4604" width="9" style="152"/>
    <col min="4605" max="4605" width="5.875" style="152" customWidth="1"/>
    <col min="4606" max="4606" width="22.75" style="152" customWidth="1"/>
    <col min="4607" max="4607" width="20.75" style="152" customWidth="1"/>
    <col min="4608" max="4609" width="5.25" style="152" customWidth="1"/>
    <col min="4610" max="4611" width="9" style="152" hidden="1" customWidth="1"/>
    <col min="4612" max="4612" width="10.875" style="152" customWidth="1"/>
    <col min="4613" max="4613" width="13.25" style="152" customWidth="1"/>
    <col min="4614" max="4614" width="62.125" style="152" customWidth="1"/>
    <col min="4615" max="4860" width="9" style="152"/>
    <col min="4861" max="4861" width="5.875" style="152" customWidth="1"/>
    <col min="4862" max="4862" width="22.75" style="152" customWidth="1"/>
    <col min="4863" max="4863" width="20.75" style="152" customWidth="1"/>
    <col min="4864" max="4865" width="5.25" style="152" customWidth="1"/>
    <col min="4866" max="4867" width="9" style="152" hidden="1" customWidth="1"/>
    <col min="4868" max="4868" width="10.875" style="152" customWidth="1"/>
    <col min="4869" max="4869" width="13.25" style="152" customWidth="1"/>
    <col min="4870" max="4870" width="62.125" style="152" customWidth="1"/>
    <col min="4871" max="5116" width="9" style="152"/>
    <col min="5117" max="5117" width="5.875" style="152" customWidth="1"/>
    <col min="5118" max="5118" width="22.75" style="152" customWidth="1"/>
    <col min="5119" max="5119" width="20.75" style="152" customWidth="1"/>
    <col min="5120" max="5121" width="5.25" style="152" customWidth="1"/>
    <col min="5122" max="5123" width="9" style="152" hidden="1" customWidth="1"/>
    <col min="5124" max="5124" width="10.875" style="152" customWidth="1"/>
    <col min="5125" max="5125" width="13.25" style="152" customWidth="1"/>
    <col min="5126" max="5126" width="62.125" style="152" customWidth="1"/>
    <col min="5127" max="5372" width="9" style="152"/>
    <col min="5373" max="5373" width="5.875" style="152" customWidth="1"/>
    <col min="5374" max="5374" width="22.75" style="152" customWidth="1"/>
    <col min="5375" max="5375" width="20.75" style="152" customWidth="1"/>
    <col min="5376" max="5377" width="5.25" style="152" customWidth="1"/>
    <col min="5378" max="5379" width="9" style="152" hidden="1" customWidth="1"/>
    <col min="5380" max="5380" width="10.875" style="152" customWidth="1"/>
    <col min="5381" max="5381" width="13.25" style="152" customWidth="1"/>
    <col min="5382" max="5382" width="62.125" style="152" customWidth="1"/>
    <col min="5383" max="5628" width="9" style="152"/>
    <col min="5629" max="5629" width="5.875" style="152" customWidth="1"/>
    <col min="5630" max="5630" width="22.75" style="152" customWidth="1"/>
    <col min="5631" max="5631" width="20.75" style="152" customWidth="1"/>
    <col min="5632" max="5633" width="5.25" style="152" customWidth="1"/>
    <col min="5634" max="5635" width="9" style="152" hidden="1" customWidth="1"/>
    <col min="5636" max="5636" width="10.875" style="152" customWidth="1"/>
    <col min="5637" max="5637" width="13.25" style="152" customWidth="1"/>
    <col min="5638" max="5638" width="62.125" style="152" customWidth="1"/>
    <col min="5639" max="5884" width="9" style="152"/>
    <col min="5885" max="5885" width="5.875" style="152" customWidth="1"/>
    <col min="5886" max="5886" width="22.75" style="152" customWidth="1"/>
    <col min="5887" max="5887" width="20.75" style="152" customWidth="1"/>
    <col min="5888" max="5889" width="5.25" style="152" customWidth="1"/>
    <col min="5890" max="5891" width="9" style="152" hidden="1" customWidth="1"/>
    <col min="5892" max="5892" width="10.875" style="152" customWidth="1"/>
    <col min="5893" max="5893" width="13.25" style="152" customWidth="1"/>
    <col min="5894" max="5894" width="62.125" style="152" customWidth="1"/>
    <col min="5895" max="6140" width="9" style="152"/>
    <col min="6141" max="6141" width="5.875" style="152" customWidth="1"/>
    <col min="6142" max="6142" width="22.75" style="152" customWidth="1"/>
    <col min="6143" max="6143" width="20.75" style="152" customWidth="1"/>
    <col min="6144" max="6145" width="5.25" style="152" customWidth="1"/>
    <col min="6146" max="6147" width="9" style="152" hidden="1" customWidth="1"/>
    <col min="6148" max="6148" width="10.875" style="152" customWidth="1"/>
    <col min="6149" max="6149" width="13.25" style="152" customWidth="1"/>
    <col min="6150" max="6150" width="62.125" style="152" customWidth="1"/>
    <col min="6151" max="6396" width="9" style="152"/>
    <col min="6397" max="6397" width="5.875" style="152" customWidth="1"/>
    <col min="6398" max="6398" width="22.75" style="152" customWidth="1"/>
    <col min="6399" max="6399" width="20.75" style="152" customWidth="1"/>
    <col min="6400" max="6401" width="5.25" style="152" customWidth="1"/>
    <col min="6402" max="6403" width="9" style="152" hidden="1" customWidth="1"/>
    <col min="6404" max="6404" width="10.875" style="152" customWidth="1"/>
    <col min="6405" max="6405" width="13.25" style="152" customWidth="1"/>
    <col min="6406" max="6406" width="62.125" style="152" customWidth="1"/>
    <col min="6407" max="6652" width="9" style="152"/>
    <col min="6653" max="6653" width="5.875" style="152" customWidth="1"/>
    <col min="6654" max="6654" width="22.75" style="152" customWidth="1"/>
    <col min="6655" max="6655" width="20.75" style="152" customWidth="1"/>
    <col min="6656" max="6657" width="5.25" style="152" customWidth="1"/>
    <col min="6658" max="6659" width="9" style="152" hidden="1" customWidth="1"/>
    <col min="6660" max="6660" width="10.875" style="152" customWidth="1"/>
    <col min="6661" max="6661" width="13.25" style="152" customWidth="1"/>
    <col min="6662" max="6662" width="62.125" style="152" customWidth="1"/>
    <col min="6663" max="6908" width="9" style="152"/>
    <col min="6909" max="6909" width="5.875" style="152" customWidth="1"/>
    <col min="6910" max="6910" width="22.75" style="152" customWidth="1"/>
    <col min="6911" max="6911" width="20.75" style="152" customWidth="1"/>
    <col min="6912" max="6913" width="5.25" style="152" customWidth="1"/>
    <col min="6914" max="6915" width="9" style="152" hidden="1" customWidth="1"/>
    <col min="6916" max="6916" width="10.875" style="152" customWidth="1"/>
    <col min="6917" max="6917" width="13.25" style="152" customWidth="1"/>
    <col min="6918" max="6918" width="62.125" style="152" customWidth="1"/>
    <col min="6919" max="7164" width="9" style="152"/>
    <col min="7165" max="7165" width="5.875" style="152" customWidth="1"/>
    <col min="7166" max="7166" width="22.75" style="152" customWidth="1"/>
    <col min="7167" max="7167" width="20.75" style="152" customWidth="1"/>
    <col min="7168" max="7169" width="5.25" style="152" customWidth="1"/>
    <col min="7170" max="7171" width="9" style="152" hidden="1" customWidth="1"/>
    <col min="7172" max="7172" width="10.875" style="152" customWidth="1"/>
    <col min="7173" max="7173" width="13.25" style="152" customWidth="1"/>
    <col min="7174" max="7174" width="62.125" style="152" customWidth="1"/>
    <col min="7175" max="7420" width="9" style="152"/>
    <col min="7421" max="7421" width="5.875" style="152" customWidth="1"/>
    <col min="7422" max="7422" width="22.75" style="152" customWidth="1"/>
    <col min="7423" max="7423" width="20.75" style="152" customWidth="1"/>
    <col min="7424" max="7425" width="5.25" style="152" customWidth="1"/>
    <col min="7426" max="7427" width="9" style="152" hidden="1" customWidth="1"/>
    <col min="7428" max="7428" width="10.875" style="152" customWidth="1"/>
    <col min="7429" max="7429" width="13.25" style="152" customWidth="1"/>
    <col min="7430" max="7430" width="62.125" style="152" customWidth="1"/>
    <col min="7431" max="7676" width="9" style="152"/>
    <col min="7677" max="7677" width="5.875" style="152" customWidth="1"/>
    <col min="7678" max="7678" width="22.75" style="152" customWidth="1"/>
    <col min="7679" max="7679" width="20.75" style="152" customWidth="1"/>
    <col min="7680" max="7681" width="5.25" style="152" customWidth="1"/>
    <col min="7682" max="7683" width="9" style="152" hidden="1" customWidth="1"/>
    <col min="7684" max="7684" width="10.875" style="152" customWidth="1"/>
    <col min="7685" max="7685" width="13.25" style="152" customWidth="1"/>
    <col min="7686" max="7686" width="62.125" style="152" customWidth="1"/>
    <col min="7687" max="7932" width="9" style="152"/>
    <col min="7933" max="7933" width="5.875" style="152" customWidth="1"/>
    <col min="7934" max="7934" width="22.75" style="152" customWidth="1"/>
    <col min="7935" max="7935" width="20.75" style="152" customWidth="1"/>
    <col min="7936" max="7937" width="5.25" style="152" customWidth="1"/>
    <col min="7938" max="7939" width="9" style="152" hidden="1" customWidth="1"/>
    <col min="7940" max="7940" width="10.875" style="152" customWidth="1"/>
    <col min="7941" max="7941" width="13.25" style="152" customWidth="1"/>
    <col min="7942" max="7942" width="62.125" style="152" customWidth="1"/>
    <col min="7943" max="8188" width="9" style="152"/>
    <col min="8189" max="8189" width="5.875" style="152" customWidth="1"/>
    <col min="8190" max="8190" width="22.75" style="152" customWidth="1"/>
    <col min="8191" max="8191" width="20.75" style="152" customWidth="1"/>
    <col min="8192" max="8193" width="5.25" style="152" customWidth="1"/>
    <col min="8194" max="8195" width="9" style="152" hidden="1" customWidth="1"/>
    <col min="8196" max="8196" width="10.875" style="152" customWidth="1"/>
    <col min="8197" max="8197" width="13.25" style="152" customWidth="1"/>
    <col min="8198" max="8198" width="62.125" style="152" customWidth="1"/>
    <col min="8199" max="8444" width="9" style="152"/>
    <col min="8445" max="8445" width="5.875" style="152" customWidth="1"/>
    <col min="8446" max="8446" width="22.75" style="152" customWidth="1"/>
    <col min="8447" max="8447" width="20.75" style="152" customWidth="1"/>
    <col min="8448" max="8449" width="5.25" style="152" customWidth="1"/>
    <col min="8450" max="8451" width="9" style="152" hidden="1" customWidth="1"/>
    <col min="8452" max="8452" width="10.875" style="152" customWidth="1"/>
    <col min="8453" max="8453" width="13.25" style="152" customWidth="1"/>
    <col min="8454" max="8454" width="62.125" style="152" customWidth="1"/>
    <col min="8455" max="8700" width="9" style="152"/>
    <col min="8701" max="8701" width="5.875" style="152" customWidth="1"/>
    <col min="8702" max="8702" width="22.75" style="152" customWidth="1"/>
    <col min="8703" max="8703" width="20.75" style="152" customWidth="1"/>
    <col min="8704" max="8705" width="5.25" style="152" customWidth="1"/>
    <col min="8706" max="8707" width="9" style="152" hidden="1" customWidth="1"/>
    <col min="8708" max="8708" width="10.875" style="152" customWidth="1"/>
    <col min="8709" max="8709" width="13.25" style="152" customWidth="1"/>
    <col min="8710" max="8710" width="62.125" style="152" customWidth="1"/>
    <col min="8711" max="8956" width="9" style="152"/>
    <col min="8957" max="8957" width="5.875" style="152" customWidth="1"/>
    <col min="8958" max="8958" width="22.75" style="152" customWidth="1"/>
    <col min="8959" max="8959" width="20.75" style="152" customWidth="1"/>
    <col min="8960" max="8961" width="5.25" style="152" customWidth="1"/>
    <col min="8962" max="8963" width="9" style="152" hidden="1" customWidth="1"/>
    <col min="8964" max="8964" width="10.875" style="152" customWidth="1"/>
    <col min="8965" max="8965" width="13.25" style="152" customWidth="1"/>
    <col min="8966" max="8966" width="62.125" style="152" customWidth="1"/>
    <col min="8967" max="9212" width="9" style="152"/>
    <col min="9213" max="9213" width="5.875" style="152" customWidth="1"/>
    <col min="9214" max="9214" width="22.75" style="152" customWidth="1"/>
    <col min="9215" max="9215" width="20.75" style="152" customWidth="1"/>
    <col min="9216" max="9217" width="5.25" style="152" customWidth="1"/>
    <col min="9218" max="9219" width="9" style="152" hidden="1" customWidth="1"/>
    <col min="9220" max="9220" width="10.875" style="152" customWidth="1"/>
    <col min="9221" max="9221" width="13.25" style="152" customWidth="1"/>
    <col min="9222" max="9222" width="62.125" style="152" customWidth="1"/>
    <col min="9223" max="9468" width="9" style="152"/>
    <col min="9469" max="9469" width="5.875" style="152" customWidth="1"/>
    <col min="9470" max="9470" width="22.75" style="152" customWidth="1"/>
    <col min="9471" max="9471" width="20.75" style="152" customWidth="1"/>
    <col min="9472" max="9473" width="5.25" style="152" customWidth="1"/>
    <col min="9474" max="9475" width="9" style="152" hidden="1" customWidth="1"/>
    <col min="9476" max="9476" width="10.875" style="152" customWidth="1"/>
    <col min="9477" max="9477" width="13.25" style="152" customWidth="1"/>
    <col min="9478" max="9478" width="62.125" style="152" customWidth="1"/>
    <col min="9479" max="9724" width="9" style="152"/>
    <col min="9725" max="9725" width="5.875" style="152" customWidth="1"/>
    <col min="9726" max="9726" width="22.75" style="152" customWidth="1"/>
    <col min="9727" max="9727" width="20.75" style="152" customWidth="1"/>
    <col min="9728" max="9729" width="5.25" style="152" customWidth="1"/>
    <col min="9730" max="9731" width="9" style="152" hidden="1" customWidth="1"/>
    <col min="9732" max="9732" width="10.875" style="152" customWidth="1"/>
    <col min="9733" max="9733" width="13.25" style="152" customWidth="1"/>
    <col min="9734" max="9734" width="62.125" style="152" customWidth="1"/>
    <col min="9735" max="9980" width="9" style="152"/>
    <col min="9981" max="9981" width="5.875" style="152" customWidth="1"/>
    <col min="9982" max="9982" width="22.75" style="152" customWidth="1"/>
    <col min="9983" max="9983" width="20.75" style="152" customWidth="1"/>
    <col min="9984" max="9985" width="5.25" style="152" customWidth="1"/>
    <col min="9986" max="9987" width="9" style="152" hidden="1" customWidth="1"/>
    <col min="9988" max="9988" width="10.875" style="152" customWidth="1"/>
    <col min="9989" max="9989" width="13.25" style="152" customWidth="1"/>
    <col min="9990" max="9990" width="62.125" style="152" customWidth="1"/>
    <col min="9991" max="10236" width="9" style="152"/>
    <col min="10237" max="10237" width="5.875" style="152" customWidth="1"/>
    <col min="10238" max="10238" width="22.75" style="152" customWidth="1"/>
    <col min="10239" max="10239" width="20.75" style="152" customWidth="1"/>
    <col min="10240" max="10241" width="5.25" style="152" customWidth="1"/>
    <col min="10242" max="10243" width="9" style="152" hidden="1" customWidth="1"/>
    <col min="10244" max="10244" width="10.875" style="152" customWidth="1"/>
    <col min="10245" max="10245" width="13.25" style="152" customWidth="1"/>
    <col min="10246" max="10246" width="62.125" style="152" customWidth="1"/>
    <col min="10247" max="10492" width="9" style="152"/>
    <col min="10493" max="10493" width="5.875" style="152" customWidth="1"/>
    <col min="10494" max="10494" width="22.75" style="152" customWidth="1"/>
    <col min="10495" max="10495" width="20.75" style="152" customWidth="1"/>
    <col min="10496" max="10497" width="5.25" style="152" customWidth="1"/>
    <col min="10498" max="10499" width="9" style="152" hidden="1" customWidth="1"/>
    <col min="10500" max="10500" width="10.875" style="152" customWidth="1"/>
    <col min="10501" max="10501" width="13.25" style="152" customWidth="1"/>
    <col min="10502" max="10502" width="62.125" style="152" customWidth="1"/>
    <col min="10503" max="10748" width="9" style="152"/>
    <col min="10749" max="10749" width="5.875" style="152" customWidth="1"/>
    <col min="10750" max="10750" width="22.75" style="152" customWidth="1"/>
    <col min="10751" max="10751" width="20.75" style="152" customWidth="1"/>
    <col min="10752" max="10753" width="5.25" style="152" customWidth="1"/>
    <col min="10754" max="10755" width="9" style="152" hidden="1" customWidth="1"/>
    <col min="10756" max="10756" width="10.875" style="152" customWidth="1"/>
    <col min="10757" max="10757" width="13.25" style="152" customWidth="1"/>
    <col min="10758" max="10758" width="62.125" style="152" customWidth="1"/>
    <col min="10759" max="11004" width="9" style="152"/>
    <col min="11005" max="11005" width="5.875" style="152" customWidth="1"/>
    <col min="11006" max="11006" width="22.75" style="152" customWidth="1"/>
    <col min="11007" max="11007" width="20.75" style="152" customWidth="1"/>
    <col min="11008" max="11009" width="5.25" style="152" customWidth="1"/>
    <col min="11010" max="11011" width="9" style="152" hidden="1" customWidth="1"/>
    <col min="11012" max="11012" width="10.875" style="152" customWidth="1"/>
    <col min="11013" max="11013" width="13.25" style="152" customWidth="1"/>
    <col min="11014" max="11014" width="62.125" style="152" customWidth="1"/>
    <col min="11015" max="11260" width="9" style="152"/>
    <col min="11261" max="11261" width="5.875" style="152" customWidth="1"/>
    <col min="11262" max="11262" width="22.75" style="152" customWidth="1"/>
    <col min="11263" max="11263" width="20.75" style="152" customWidth="1"/>
    <col min="11264" max="11265" width="5.25" style="152" customWidth="1"/>
    <col min="11266" max="11267" width="9" style="152" hidden="1" customWidth="1"/>
    <col min="11268" max="11268" width="10.875" style="152" customWidth="1"/>
    <col min="11269" max="11269" width="13.25" style="152" customWidth="1"/>
    <col min="11270" max="11270" width="62.125" style="152" customWidth="1"/>
    <col min="11271" max="11516" width="9" style="152"/>
    <col min="11517" max="11517" width="5.875" style="152" customWidth="1"/>
    <col min="11518" max="11518" width="22.75" style="152" customWidth="1"/>
    <col min="11519" max="11519" width="20.75" style="152" customWidth="1"/>
    <col min="11520" max="11521" width="5.25" style="152" customWidth="1"/>
    <col min="11522" max="11523" width="9" style="152" hidden="1" customWidth="1"/>
    <col min="11524" max="11524" width="10.875" style="152" customWidth="1"/>
    <col min="11525" max="11525" width="13.25" style="152" customWidth="1"/>
    <col min="11526" max="11526" width="62.125" style="152" customWidth="1"/>
    <col min="11527" max="11772" width="9" style="152"/>
    <col min="11773" max="11773" width="5.875" style="152" customWidth="1"/>
    <col min="11774" max="11774" width="22.75" style="152" customWidth="1"/>
    <col min="11775" max="11775" width="20.75" style="152" customWidth="1"/>
    <col min="11776" max="11777" width="5.25" style="152" customWidth="1"/>
    <col min="11778" max="11779" width="9" style="152" hidden="1" customWidth="1"/>
    <col min="11780" max="11780" width="10.875" style="152" customWidth="1"/>
    <col min="11781" max="11781" width="13.25" style="152" customWidth="1"/>
    <col min="11782" max="11782" width="62.125" style="152" customWidth="1"/>
    <col min="11783" max="12028" width="9" style="152"/>
    <col min="12029" max="12029" width="5.875" style="152" customWidth="1"/>
    <col min="12030" max="12030" width="22.75" style="152" customWidth="1"/>
    <col min="12031" max="12031" width="20.75" style="152" customWidth="1"/>
    <col min="12032" max="12033" width="5.25" style="152" customWidth="1"/>
    <col min="12034" max="12035" width="9" style="152" hidden="1" customWidth="1"/>
    <col min="12036" max="12036" width="10.875" style="152" customWidth="1"/>
    <col min="12037" max="12037" width="13.25" style="152" customWidth="1"/>
    <col min="12038" max="12038" width="62.125" style="152" customWidth="1"/>
    <col min="12039" max="12284" width="9" style="152"/>
    <col min="12285" max="12285" width="5.875" style="152" customWidth="1"/>
    <col min="12286" max="12286" width="22.75" style="152" customWidth="1"/>
    <col min="12287" max="12287" width="20.75" style="152" customWidth="1"/>
    <col min="12288" max="12289" width="5.25" style="152" customWidth="1"/>
    <col min="12290" max="12291" width="9" style="152" hidden="1" customWidth="1"/>
    <col min="12292" max="12292" width="10.875" style="152" customWidth="1"/>
    <col min="12293" max="12293" width="13.25" style="152" customWidth="1"/>
    <col min="12294" max="12294" width="62.125" style="152" customWidth="1"/>
    <col min="12295" max="12540" width="9" style="152"/>
    <col min="12541" max="12541" width="5.875" style="152" customWidth="1"/>
    <col min="12542" max="12542" width="22.75" style="152" customWidth="1"/>
    <col min="12543" max="12543" width="20.75" style="152" customWidth="1"/>
    <col min="12544" max="12545" width="5.25" style="152" customWidth="1"/>
    <col min="12546" max="12547" width="9" style="152" hidden="1" customWidth="1"/>
    <col min="12548" max="12548" width="10.875" style="152" customWidth="1"/>
    <col min="12549" max="12549" width="13.25" style="152" customWidth="1"/>
    <col min="12550" max="12550" width="62.125" style="152" customWidth="1"/>
    <col min="12551" max="12796" width="9" style="152"/>
    <col min="12797" max="12797" width="5.875" style="152" customWidth="1"/>
    <col min="12798" max="12798" width="22.75" style="152" customWidth="1"/>
    <col min="12799" max="12799" width="20.75" style="152" customWidth="1"/>
    <col min="12800" max="12801" width="5.25" style="152" customWidth="1"/>
    <col min="12802" max="12803" width="9" style="152" hidden="1" customWidth="1"/>
    <col min="12804" max="12804" width="10.875" style="152" customWidth="1"/>
    <col min="12805" max="12805" width="13.25" style="152" customWidth="1"/>
    <col min="12806" max="12806" width="62.125" style="152" customWidth="1"/>
    <col min="12807" max="13052" width="9" style="152"/>
    <col min="13053" max="13053" width="5.875" style="152" customWidth="1"/>
    <col min="13054" max="13054" width="22.75" style="152" customWidth="1"/>
    <col min="13055" max="13055" width="20.75" style="152" customWidth="1"/>
    <col min="13056" max="13057" width="5.25" style="152" customWidth="1"/>
    <col min="13058" max="13059" width="9" style="152" hidden="1" customWidth="1"/>
    <col min="13060" max="13060" width="10.875" style="152" customWidth="1"/>
    <col min="13061" max="13061" width="13.25" style="152" customWidth="1"/>
    <col min="13062" max="13062" width="62.125" style="152" customWidth="1"/>
    <col min="13063" max="13308" width="9" style="152"/>
    <col min="13309" max="13309" width="5.875" style="152" customWidth="1"/>
    <col min="13310" max="13310" width="22.75" style="152" customWidth="1"/>
    <col min="13311" max="13311" width="20.75" style="152" customWidth="1"/>
    <col min="13312" max="13313" width="5.25" style="152" customWidth="1"/>
    <col min="13314" max="13315" width="9" style="152" hidden="1" customWidth="1"/>
    <col min="13316" max="13316" width="10.875" style="152" customWidth="1"/>
    <col min="13317" max="13317" width="13.25" style="152" customWidth="1"/>
    <col min="13318" max="13318" width="62.125" style="152" customWidth="1"/>
    <col min="13319" max="13564" width="9" style="152"/>
    <col min="13565" max="13565" width="5.875" style="152" customWidth="1"/>
    <col min="13566" max="13566" width="22.75" style="152" customWidth="1"/>
    <col min="13567" max="13567" width="20.75" style="152" customWidth="1"/>
    <col min="13568" max="13569" width="5.25" style="152" customWidth="1"/>
    <col min="13570" max="13571" width="9" style="152" hidden="1" customWidth="1"/>
    <col min="13572" max="13572" width="10.875" style="152" customWidth="1"/>
    <col min="13573" max="13573" width="13.25" style="152" customWidth="1"/>
    <col min="13574" max="13574" width="62.125" style="152" customWidth="1"/>
    <col min="13575" max="13820" width="9" style="152"/>
    <col min="13821" max="13821" width="5.875" style="152" customWidth="1"/>
    <col min="13822" max="13822" width="22.75" style="152" customWidth="1"/>
    <col min="13823" max="13823" width="20.75" style="152" customWidth="1"/>
    <col min="13824" max="13825" width="5.25" style="152" customWidth="1"/>
    <col min="13826" max="13827" width="9" style="152" hidden="1" customWidth="1"/>
    <col min="13828" max="13828" width="10.875" style="152" customWidth="1"/>
    <col min="13829" max="13829" width="13.25" style="152" customWidth="1"/>
    <col min="13830" max="13830" width="62.125" style="152" customWidth="1"/>
    <col min="13831" max="14076" width="9" style="152"/>
    <col min="14077" max="14077" width="5.875" style="152" customWidth="1"/>
    <col min="14078" max="14078" width="22.75" style="152" customWidth="1"/>
    <col min="14079" max="14079" width="20.75" style="152" customWidth="1"/>
    <col min="14080" max="14081" width="5.25" style="152" customWidth="1"/>
    <col min="14082" max="14083" width="9" style="152" hidden="1" customWidth="1"/>
    <col min="14084" max="14084" width="10.875" style="152" customWidth="1"/>
    <col min="14085" max="14085" width="13.25" style="152" customWidth="1"/>
    <col min="14086" max="14086" width="62.125" style="152" customWidth="1"/>
    <col min="14087" max="14332" width="9" style="152"/>
    <col min="14333" max="14333" width="5.875" style="152" customWidth="1"/>
    <col min="14334" max="14334" width="22.75" style="152" customWidth="1"/>
    <col min="14335" max="14335" width="20.75" style="152" customWidth="1"/>
    <col min="14336" max="14337" width="5.25" style="152" customWidth="1"/>
    <col min="14338" max="14339" width="9" style="152" hidden="1" customWidth="1"/>
    <col min="14340" max="14340" width="10.875" style="152" customWidth="1"/>
    <col min="14341" max="14341" width="13.25" style="152" customWidth="1"/>
    <col min="14342" max="14342" width="62.125" style="152" customWidth="1"/>
    <col min="14343" max="14588" width="9" style="152"/>
    <col min="14589" max="14589" width="5.875" style="152" customWidth="1"/>
    <col min="14590" max="14590" width="22.75" style="152" customWidth="1"/>
    <col min="14591" max="14591" width="20.75" style="152" customWidth="1"/>
    <col min="14592" max="14593" width="5.25" style="152" customWidth="1"/>
    <col min="14594" max="14595" width="9" style="152" hidden="1" customWidth="1"/>
    <col min="14596" max="14596" width="10.875" style="152" customWidth="1"/>
    <col min="14597" max="14597" width="13.25" style="152" customWidth="1"/>
    <col min="14598" max="14598" width="62.125" style="152" customWidth="1"/>
    <col min="14599" max="14844" width="9" style="152"/>
    <col min="14845" max="14845" width="5.875" style="152" customWidth="1"/>
    <col min="14846" max="14846" width="22.75" style="152" customWidth="1"/>
    <col min="14847" max="14847" width="20.75" style="152" customWidth="1"/>
    <col min="14848" max="14849" width="5.25" style="152" customWidth="1"/>
    <col min="14850" max="14851" width="9" style="152" hidden="1" customWidth="1"/>
    <col min="14852" max="14852" width="10.875" style="152" customWidth="1"/>
    <col min="14853" max="14853" width="13.25" style="152" customWidth="1"/>
    <col min="14854" max="14854" width="62.125" style="152" customWidth="1"/>
    <col min="14855" max="15100" width="9" style="152"/>
    <col min="15101" max="15101" width="5.875" style="152" customWidth="1"/>
    <col min="15102" max="15102" width="22.75" style="152" customWidth="1"/>
    <col min="15103" max="15103" width="20.75" style="152" customWidth="1"/>
    <col min="15104" max="15105" width="5.25" style="152" customWidth="1"/>
    <col min="15106" max="15107" width="9" style="152" hidden="1" customWidth="1"/>
    <col min="15108" max="15108" width="10.875" style="152" customWidth="1"/>
    <col min="15109" max="15109" width="13.25" style="152" customWidth="1"/>
    <col min="15110" max="15110" width="62.125" style="152" customWidth="1"/>
    <col min="15111" max="15356" width="9" style="152"/>
    <col min="15357" max="15357" width="5.875" style="152" customWidth="1"/>
    <col min="15358" max="15358" width="22.75" style="152" customWidth="1"/>
    <col min="15359" max="15359" width="20.75" style="152" customWidth="1"/>
    <col min="15360" max="15361" width="5.25" style="152" customWidth="1"/>
    <col min="15362" max="15363" width="9" style="152" hidden="1" customWidth="1"/>
    <col min="15364" max="15364" width="10.875" style="152" customWidth="1"/>
    <col min="15365" max="15365" width="13.25" style="152" customWidth="1"/>
    <col min="15366" max="15366" width="62.125" style="152" customWidth="1"/>
    <col min="15367" max="15612" width="9" style="152"/>
    <col min="15613" max="15613" width="5.875" style="152" customWidth="1"/>
    <col min="15614" max="15614" width="22.75" style="152" customWidth="1"/>
    <col min="15615" max="15615" width="20.75" style="152" customWidth="1"/>
    <col min="15616" max="15617" width="5.25" style="152" customWidth="1"/>
    <col min="15618" max="15619" width="9" style="152" hidden="1" customWidth="1"/>
    <col min="15620" max="15620" width="10.875" style="152" customWidth="1"/>
    <col min="15621" max="15621" width="13.25" style="152" customWidth="1"/>
    <col min="15622" max="15622" width="62.125" style="152" customWidth="1"/>
    <col min="15623" max="15868" width="9" style="152"/>
    <col min="15869" max="15869" width="5.875" style="152" customWidth="1"/>
    <col min="15870" max="15870" width="22.75" style="152" customWidth="1"/>
    <col min="15871" max="15871" width="20.75" style="152" customWidth="1"/>
    <col min="15872" max="15873" width="5.25" style="152" customWidth="1"/>
    <col min="15874" max="15875" width="9" style="152" hidden="1" customWidth="1"/>
    <col min="15876" max="15876" width="10.875" style="152" customWidth="1"/>
    <col min="15877" max="15877" width="13.25" style="152" customWidth="1"/>
    <col min="15878" max="15878" width="62.125" style="152" customWidth="1"/>
    <col min="15879" max="16124" width="9" style="152"/>
    <col min="16125" max="16125" width="5.875" style="152" customWidth="1"/>
    <col min="16126" max="16126" width="22.75" style="152" customWidth="1"/>
    <col min="16127" max="16127" width="20.75" style="152" customWidth="1"/>
    <col min="16128" max="16129" width="5.25" style="152" customWidth="1"/>
    <col min="16130" max="16131" width="9" style="152" hidden="1" customWidth="1"/>
    <col min="16132" max="16132" width="10.875" style="152" customWidth="1"/>
    <col min="16133" max="16133" width="13.25" style="152" customWidth="1"/>
    <col min="16134" max="16134" width="62.125" style="152" customWidth="1"/>
    <col min="16135" max="16384" width="9" style="152"/>
  </cols>
  <sheetData>
    <row r="1" spans="1:6" s="112" customFormat="1" ht="24.95" customHeight="1">
      <c r="A1" s="110" t="s">
        <v>181</v>
      </c>
      <c r="B1" s="111"/>
      <c r="C1" s="111"/>
      <c r="D1" s="110"/>
      <c r="E1" s="110"/>
      <c r="F1" s="111"/>
    </row>
    <row r="2" spans="1:6" s="115" customFormat="1" ht="26.1" customHeight="1">
      <c r="A2" s="103" t="s">
        <v>1</v>
      </c>
      <c r="B2" s="113" t="s">
        <v>14</v>
      </c>
      <c r="C2" s="113" t="s">
        <v>15</v>
      </c>
      <c r="D2" s="114" t="s">
        <v>4</v>
      </c>
      <c r="E2" s="114" t="s">
        <v>3</v>
      </c>
      <c r="F2" s="92" t="s">
        <v>5</v>
      </c>
    </row>
    <row r="3" spans="1:6" s="124" customFormat="1" ht="27.95" customHeight="1">
      <c r="A3" s="104" t="s">
        <v>182</v>
      </c>
      <c r="B3" s="120"/>
      <c r="C3" s="120"/>
      <c r="D3" s="122"/>
      <c r="E3" s="122"/>
      <c r="F3" s="94"/>
    </row>
    <row r="4" spans="1:6" s="169" customFormat="1" ht="27.95" customHeight="1">
      <c r="A4" s="104" t="s">
        <v>86</v>
      </c>
      <c r="B4" s="181"/>
      <c r="C4" s="182"/>
      <c r="D4" s="183"/>
      <c r="E4" s="183"/>
      <c r="F4" s="93"/>
    </row>
    <row r="5" spans="1:6" s="124" customFormat="1" ht="27.95" customHeight="1">
      <c r="A5" s="105">
        <v>1</v>
      </c>
      <c r="B5" s="184" t="s">
        <v>183</v>
      </c>
      <c r="C5" s="185" t="s">
        <v>184</v>
      </c>
      <c r="D5" s="186" t="s">
        <v>99</v>
      </c>
      <c r="E5" s="187">
        <v>16</v>
      </c>
      <c r="F5" s="123" t="s">
        <v>185</v>
      </c>
    </row>
    <row r="6" spans="1:6" s="124" customFormat="1" ht="27.95" customHeight="1">
      <c r="A6" s="105">
        <v>2</v>
      </c>
      <c r="B6" s="184" t="s">
        <v>186</v>
      </c>
      <c r="C6" s="185" t="s">
        <v>187</v>
      </c>
      <c r="D6" s="136" t="s">
        <v>99</v>
      </c>
      <c r="E6" s="187">
        <v>16</v>
      </c>
      <c r="F6" s="123" t="s">
        <v>185</v>
      </c>
    </row>
    <row r="7" spans="1:6" s="124" customFormat="1" ht="27.95" customHeight="1">
      <c r="A7" s="105">
        <v>3</v>
      </c>
      <c r="B7" s="184" t="s">
        <v>188</v>
      </c>
      <c r="C7" s="185" t="s">
        <v>187</v>
      </c>
      <c r="D7" s="186" t="s">
        <v>52</v>
      </c>
      <c r="E7" s="187">
        <v>1</v>
      </c>
      <c r="F7" s="123" t="s">
        <v>185</v>
      </c>
    </row>
    <row r="8" spans="1:6" s="124" customFormat="1" ht="27.95" customHeight="1">
      <c r="A8" s="105">
        <v>4</v>
      </c>
      <c r="B8" s="184" t="s">
        <v>189</v>
      </c>
      <c r="C8" s="185" t="s">
        <v>184</v>
      </c>
      <c r="D8" s="186" t="s">
        <v>52</v>
      </c>
      <c r="E8" s="187">
        <v>1</v>
      </c>
      <c r="F8" s="123" t="s">
        <v>190</v>
      </c>
    </row>
    <row r="9" spans="1:6" s="124" customFormat="1" ht="27.95" customHeight="1">
      <c r="A9" s="105">
        <v>5</v>
      </c>
      <c r="B9" s="184" t="s">
        <v>191</v>
      </c>
      <c r="C9" s="185"/>
      <c r="D9" s="186" t="s">
        <v>52</v>
      </c>
      <c r="E9" s="187">
        <v>2</v>
      </c>
      <c r="F9" s="188"/>
    </row>
    <row r="10" spans="1:6" s="124" customFormat="1" ht="27.95" customHeight="1">
      <c r="A10" s="105">
        <v>6</v>
      </c>
      <c r="B10" s="184" t="s">
        <v>192</v>
      </c>
      <c r="C10" s="185"/>
      <c r="D10" s="186" t="s">
        <v>99</v>
      </c>
      <c r="E10" s="187">
        <v>16</v>
      </c>
      <c r="F10" s="188"/>
    </row>
    <row r="11" spans="1:6" s="124" customFormat="1" ht="27.95" customHeight="1">
      <c r="A11" s="105">
        <v>7</v>
      </c>
      <c r="B11" s="184" t="s">
        <v>193</v>
      </c>
      <c r="C11" s="185" t="s">
        <v>184</v>
      </c>
      <c r="D11" s="186" t="s">
        <v>52</v>
      </c>
      <c r="E11" s="187">
        <v>1</v>
      </c>
      <c r="F11" s="123" t="s">
        <v>190</v>
      </c>
    </row>
    <row r="12" spans="1:6" s="124" customFormat="1" ht="27.95" customHeight="1">
      <c r="A12" s="104" t="s">
        <v>17</v>
      </c>
      <c r="B12" s="120"/>
      <c r="C12" s="120"/>
      <c r="D12" s="122"/>
      <c r="E12" s="122"/>
      <c r="F12" s="94"/>
    </row>
    <row r="13" spans="1:6" s="124" customFormat="1" ht="27.95" customHeight="1">
      <c r="A13" s="105">
        <v>1</v>
      </c>
      <c r="B13" s="184" t="s">
        <v>183</v>
      </c>
      <c r="C13" s="185" t="s">
        <v>184</v>
      </c>
      <c r="D13" s="186" t="s">
        <v>99</v>
      </c>
      <c r="E13" s="187">
        <f>8.4+8.4+3</f>
        <v>19.8</v>
      </c>
      <c r="F13" s="123" t="s">
        <v>185</v>
      </c>
    </row>
    <row r="14" spans="1:6" s="124" customFormat="1" ht="27.95" customHeight="1">
      <c r="A14" s="105">
        <v>2</v>
      </c>
      <c r="B14" s="184" t="s">
        <v>186</v>
      </c>
      <c r="C14" s="185" t="s">
        <v>187</v>
      </c>
      <c r="D14" s="136" t="s">
        <v>99</v>
      </c>
      <c r="E14" s="187">
        <f>8.4+8.4+3</f>
        <v>19.8</v>
      </c>
      <c r="F14" s="123" t="s">
        <v>185</v>
      </c>
    </row>
    <row r="15" spans="1:6" s="124" customFormat="1" ht="27.95" customHeight="1">
      <c r="A15" s="105">
        <v>3</v>
      </c>
      <c r="B15" s="184" t="s">
        <v>189</v>
      </c>
      <c r="C15" s="185" t="s">
        <v>184</v>
      </c>
      <c r="D15" s="186" t="s">
        <v>52</v>
      </c>
      <c r="E15" s="187">
        <v>6</v>
      </c>
      <c r="F15" s="123" t="s">
        <v>190</v>
      </c>
    </row>
    <row r="16" spans="1:6" s="124" customFormat="1" ht="27.95" customHeight="1">
      <c r="A16" s="105">
        <v>4</v>
      </c>
      <c r="B16" s="184" t="s">
        <v>191</v>
      </c>
      <c r="C16" s="185"/>
      <c r="D16" s="186" t="s">
        <v>52</v>
      </c>
      <c r="E16" s="187">
        <v>6</v>
      </c>
      <c r="F16" s="188"/>
    </row>
    <row r="17" spans="1:6" s="124" customFormat="1" ht="27.95" customHeight="1">
      <c r="A17" s="105">
        <v>5</v>
      </c>
      <c r="B17" s="184" t="s">
        <v>192</v>
      </c>
      <c r="C17" s="185"/>
      <c r="D17" s="186" t="s">
        <v>99</v>
      </c>
      <c r="E17" s="187">
        <v>19.8</v>
      </c>
      <c r="F17" s="188"/>
    </row>
    <row r="18" spans="1:6" s="124" customFormat="1" ht="27.95" customHeight="1">
      <c r="A18" s="105">
        <v>6</v>
      </c>
      <c r="B18" s="184" t="s">
        <v>193</v>
      </c>
      <c r="C18" s="185" t="s">
        <v>184</v>
      </c>
      <c r="D18" s="186" t="s">
        <v>52</v>
      </c>
      <c r="E18" s="187">
        <v>1</v>
      </c>
      <c r="F18" s="123" t="s">
        <v>190</v>
      </c>
    </row>
    <row r="19" spans="1:6" s="124" customFormat="1" ht="27.95" customHeight="1">
      <c r="A19" s="104" t="s">
        <v>26</v>
      </c>
      <c r="B19" s="120"/>
      <c r="C19" s="104"/>
      <c r="D19" s="122"/>
      <c r="E19" s="122"/>
      <c r="F19" s="94"/>
    </row>
    <row r="20" spans="1:6" s="124" customFormat="1" ht="27.95" customHeight="1">
      <c r="A20" s="105">
        <v>1</v>
      </c>
      <c r="B20" s="184" t="s">
        <v>183</v>
      </c>
      <c r="C20" s="185" t="s">
        <v>184</v>
      </c>
      <c r="D20" s="186" t="s">
        <v>99</v>
      </c>
      <c r="E20" s="187">
        <f>8.4+8.4+3+4</f>
        <v>23.8</v>
      </c>
      <c r="F20" s="123" t="s">
        <v>185</v>
      </c>
    </row>
    <row r="21" spans="1:6" s="124" customFormat="1" ht="27.95" customHeight="1">
      <c r="A21" s="105">
        <v>2</v>
      </c>
      <c r="B21" s="184" t="s">
        <v>186</v>
      </c>
      <c r="C21" s="185" t="s">
        <v>187</v>
      </c>
      <c r="D21" s="136" t="s">
        <v>99</v>
      </c>
      <c r="E21" s="187">
        <f>8.4+8.4+3+4</f>
        <v>23.8</v>
      </c>
      <c r="F21" s="123" t="s">
        <v>185</v>
      </c>
    </row>
    <row r="22" spans="1:6" s="124" customFormat="1" ht="27.95" customHeight="1">
      <c r="A22" s="105">
        <v>3</v>
      </c>
      <c r="B22" s="184" t="s">
        <v>188</v>
      </c>
      <c r="C22" s="185" t="s">
        <v>187</v>
      </c>
      <c r="D22" s="186" t="s">
        <v>52</v>
      </c>
      <c r="E22" s="187">
        <v>7</v>
      </c>
      <c r="F22" s="123" t="s">
        <v>185</v>
      </c>
    </row>
    <row r="23" spans="1:6" s="124" customFormat="1" ht="27.95" customHeight="1">
      <c r="A23" s="105">
        <v>4</v>
      </c>
      <c r="B23" s="184" t="s">
        <v>189</v>
      </c>
      <c r="C23" s="185" t="s">
        <v>184</v>
      </c>
      <c r="D23" s="186" t="s">
        <v>52</v>
      </c>
      <c r="E23" s="187">
        <v>1</v>
      </c>
      <c r="F23" s="123" t="s">
        <v>190</v>
      </c>
    </row>
    <row r="24" spans="1:6" s="124" customFormat="1" ht="27.95" customHeight="1">
      <c r="A24" s="105">
        <v>5</v>
      </c>
      <c r="B24" s="184" t="s">
        <v>191</v>
      </c>
      <c r="C24" s="185"/>
      <c r="D24" s="186" t="s">
        <v>52</v>
      </c>
      <c r="E24" s="187">
        <v>8</v>
      </c>
      <c r="F24" s="188"/>
    </row>
    <row r="25" spans="1:6" s="124" customFormat="1" ht="27.95" customHeight="1">
      <c r="A25" s="105">
        <v>6</v>
      </c>
      <c r="B25" s="184" t="s">
        <v>192</v>
      </c>
      <c r="C25" s="185"/>
      <c r="D25" s="186" t="s">
        <v>99</v>
      </c>
      <c r="E25" s="187">
        <v>23.8</v>
      </c>
      <c r="F25" s="188"/>
    </row>
    <row r="26" spans="1:6" s="124" customFormat="1" ht="27.95" customHeight="1">
      <c r="A26" s="105">
        <v>7</v>
      </c>
      <c r="B26" s="184" t="s">
        <v>193</v>
      </c>
      <c r="C26" s="185" t="s">
        <v>184</v>
      </c>
      <c r="D26" s="186" t="s">
        <v>52</v>
      </c>
      <c r="E26" s="187">
        <v>1</v>
      </c>
      <c r="F26" s="123" t="s">
        <v>190</v>
      </c>
    </row>
    <row r="27" spans="1:6" s="124" customFormat="1" ht="27.95" customHeight="1">
      <c r="A27" s="104" t="s">
        <v>63</v>
      </c>
      <c r="B27" s="120"/>
      <c r="C27" s="120"/>
      <c r="D27" s="122"/>
      <c r="E27" s="122"/>
      <c r="F27" s="94"/>
    </row>
    <row r="28" spans="1:6" s="124" customFormat="1" ht="27.95" customHeight="1">
      <c r="A28" s="105">
        <v>1</v>
      </c>
      <c r="B28" s="184" t="s">
        <v>183</v>
      </c>
      <c r="C28" s="185" t="s">
        <v>184</v>
      </c>
      <c r="D28" s="186" t="s">
        <v>99</v>
      </c>
      <c r="E28" s="187">
        <f>8.4+8.4</f>
        <v>16.8</v>
      </c>
      <c r="F28" s="123" t="s">
        <v>185</v>
      </c>
    </row>
    <row r="29" spans="1:6" s="124" customFormat="1" ht="27.95" customHeight="1">
      <c r="A29" s="105">
        <v>2</v>
      </c>
      <c r="B29" s="184" t="s">
        <v>186</v>
      </c>
      <c r="C29" s="185" t="s">
        <v>187</v>
      </c>
      <c r="D29" s="136" t="s">
        <v>99</v>
      </c>
      <c r="E29" s="187">
        <f>8.4+8.4</f>
        <v>16.8</v>
      </c>
      <c r="F29" s="123" t="s">
        <v>185</v>
      </c>
    </row>
    <row r="30" spans="1:6" s="124" customFormat="1" ht="27.95" customHeight="1">
      <c r="A30" s="105">
        <v>3</v>
      </c>
      <c r="B30" s="184" t="s">
        <v>188</v>
      </c>
      <c r="C30" s="185" t="s">
        <v>187</v>
      </c>
      <c r="D30" s="186" t="s">
        <v>52</v>
      </c>
      <c r="E30" s="187">
        <v>4</v>
      </c>
      <c r="F30" s="123" t="s">
        <v>185</v>
      </c>
    </row>
    <row r="31" spans="1:6" s="124" customFormat="1" ht="27.95" customHeight="1">
      <c r="A31" s="105">
        <v>4</v>
      </c>
      <c r="B31" s="184" t="s">
        <v>189</v>
      </c>
      <c r="C31" s="185" t="s">
        <v>184</v>
      </c>
      <c r="D31" s="186" t="s">
        <v>52</v>
      </c>
      <c r="E31" s="187">
        <v>2</v>
      </c>
      <c r="F31" s="123" t="s">
        <v>190</v>
      </c>
    </row>
    <row r="32" spans="1:6" s="124" customFormat="1" ht="27.95" customHeight="1">
      <c r="A32" s="105">
        <v>5</v>
      </c>
      <c r="B32" s="184" t="s">
        <v>191</v>
      </c>
      <c r="C32" s="185"/>
      <c r="D32" s="186" t="s">
        <v>52</v>
      </c>
      <c r="E32" s="187">
        <v>6</v>
      </c>
      <c r="F32" s="188"/>
    </row>
    <row r="33" spans="1:6" s="124" customFormat="1" ht="27.95" customHeight="1">
      <c r="A33" s="105">
        <v>6</v>
      </c>
      <c r="B33" s="184" t="s">
        <v>192</v>
      </c>
      <c r="C33" s="185"/>
      <c r="D33" s="186" t="s">
        <v>99</v>
      </c>
      <c r="E33" s="187">
        <v>16.8</v>
      </c>
      <c r="F33" s="188"/>
    </row>
    <row r="34" spans="1:6" s="124" customFormat="1" ht="27.95" customHeight="1">
      <c r="A34" s="105">
        <v>7</v>
      </c>
      <c r="B34" s="184" t="s">
        <v>193</v>
      </c>
      <c r="C34" s="185" t="s">
        <v>184</v>
      </c>
      <c r="D34" s="186" t="s">
        <v>52</v>
      </c>
      <c r="E34" s="187">
        <v>1</v>
      </c>
      <c r="F34" s="123" t="s">
        <v>190</v>
      </c>
    </row>
    <row r="35" spans="1:6" s="115" customFormat="1" ht="27.95" customHeight="1">
      <c r="A35" s="104" t="s">
        <v>66</v>
      </c>
      <c r="B35" s="189"/>
      <c r="C35" s="189"/>
      <c r="D35" s="183"/>
      <c r="E35" s="183"/>
      <c r="F35" s="93"/>
    </row>
    <row r="36" spans="1:6" s="124" customFormat="1" ht="27.95" customHeight="1">
      <c r="A36" s="105">
        <v>1</v>
      </c>
      <c r="B36" s="184" t="s">
        <v>183</v>
      </c>
      <c r="C36" s="185" t="s">
        <v>184</v>
      </c>
      <c r="D36" s="186" t="s">
        <v>99</v>
      </c>
      <c r="E36" s="187">
        <f>8.4+8.4</f>
        <v>16.8</v>
      </c>
      <c r="F36" s="123" t="s">
        <v>185</v>
      </c>
    </row>
    <row r="37" spans="1:6" s="124" customFormat="1" ht="27.95" customHeight="1">
      <c r="A37" s="105">
        <v>2</v>
      </c>
      <c r="B37" s="184" t="s">
        <v>186</v>
      </c>
      <c r="C37" s="185" t="s">
        <v>187</v>
      </c>
      <c r="D37" s="136" t="s">
        <v>99</v>
      </c>
      <c r="E37" s="187">
        <f>8.4+8.4</f>
        <v>16.8</v>
      </c>
      <c r="F37" s="123" t="s">
        <v>185</v>
      </c>
    </row>
    <row r="38" spans="1:6" s="124" customFormat="1" ht="27.95" customHeight="1">
      <c r="A38" s="105">
        <v>3</v>
      </c>
      <c r="B38" s="184" t="s">
        <v>188</v>
      </c>
      <c r="C38" s="185" t="s">
        <v>187</v>
      </c>
      <c r="D38" s="186" t="s">
        <v>52</v>
      </c>
      <c r="E38" s="187">
        <v>2</v>
      </c>
      <c r="F38" s="123" t="s">
        <v>185</v>
      </c>
    </row>
    <row r="39" spans="1:6" s="124" customFormat="1" ht="27.95" customHeight="1">
      <c r="A39" s="105">
        <v>4</v>
      </c>
      <c r="B39" s="184" t="s">
        <v>189</v>
      </c>
      <c r="C39" s="185" t="s">
        <v>184</v>
      </c>
      <c r="D39" s="186" t="s">
        <v>52</v>
      </c>
      <c r="E39" s="187">
        <v>1</v>
      </c>
      <c r="F39" s="123" t="s">
        <v>190</v>
      </c>
    </row>
    <row r="40" spans="1:6" s="124" customFormat="1" ht="27.95" customHeight="1">
      <c r="A40" s="105">
        <v>5</v>
      </c>
      <c r="B40" s="184" t="s">
        <v>191</v>
      </c>
      <c r="C40" s="185"/>
      <c r="D40" s="186" t="s">
        <v>52</v>
      </c>
      <c r="E40" s="187">
        <v>3</v>
      </c>
      <c r="F40" s="188"/>
    </row>
    <row r="41" spans="1:6" s="124" customFormat="1" ht="27.95" customHeight="1">
      <c r="A41" s="105">
        <v>6</v>
      </c>
      <c r="B41" s="184" t="s">
        <v>192</v>
      </c>
      <c r="C41" s="185"/>
      <c r="D41" s="186" t="s">
        <v>99</v>
      </c>
      <c r="E41" s="187">
        <v>16.8</v>
      </c>
      <c r="F41" s="188"/>
    </row>
    <row r="42" spans="1:6" s="124" customFormat="1" ht="27.95" customHeight="1">
      <c r="A42" s="105">
        <v>7</v>
      </c>
      <c r="B42" s="184" t="s">
        <v>193</v>
      </c>
      <c r="C42" s="185" t="s">
        <v>184</v>
      </c>
      <c r="D42" s="186" t="s">
        <v>52</v>
      </c>
      <c r="E42" s="187">
        <v>1</v>
      </c>
      <c r="F42" s="123" t="s">
        <v>190</v>
      </c>
    </row>
    <row r="43" spans="1:6" s="115" customFormat="1" ht="27.95" customHeight="1">
      <c r="A43" s="104" t="s">
        <v>69</v>
      </c>
      <c r="B43" s="189"/>
      <c r="C43" s="189"/>
      <c r="D43" s="183"/>
      <c r="E43" s="183"/>
      <c r="F43" s="93"/>
    </row>
    <row r="44" spans="1:6" s="124" customFormat="1" ht="27.95" customHeight="1">
      <c r="A44" s="105">
        <v>1</v>
      </c>
      <c r="B44" s="184" t="s">
        <v>183</v>
      </c>
      <c r="C44" s="185" t="s">
        <v>184</v>
      </c>
      <c r="D44" s="186" t="s">
        <v>99</v>
      </c>
      <c r="E44" s="187">
        <f>8.4+8.4</f>
        <v>16.8</v>
      </c>
      <c r="F44" s="123" t="s">
        <v>185</v>
      </c>
    </row>
    <row r="45" spans="1:6" s="124" customFormat="1" ht="27.95" customHeight="1">
      <c r="A45" s="105">
        <v>2</v>
      </c>
      <c r="B45" s="184" t="s">
        <v>186</v>
      </c>
      <c r="C45" s="185" t="s">
        <v>187</v>
      </c>
      <c r="D45" s="136" t="s">
        <v>99</v>
      </c>
      <c r="E45" s="187">
        <f>8.4+8.4</f>
        <v>16.8</v>
      </c>
      <c r="F45" s="123" t="s">
        <v>185</v>
      </c>
    </row>
    <row r="46" spans="1:6" s="124" customFormat="1" ht="27.95" customHeight="1">
      <c r="A46" s="105">
        <v>3</v>
      </c>
      <c r="B46" s="184" t="s">
        <v>188</v>
      </c>
      <c r="C46" s="185" t="s">
        <v>187</v>
      </c>
      <c r="D46" s="186" t="s">
        <v>52</v>
      </c>
      <c r="E46" s="187">
        <v>3</v>
      </c>
      <c r="F46" s="123" t="s">
        <v>185</v>
      </c>
    </row>
    <row r="47" spans="1:6" s="124" customFormat="1" ht="27.95" customHeight="1">
      <c r="A47" s="105">
        <v>4</v>
      </c>
      <c r="B47" s="184" t="s">
        <v>189</v>
      </c>
      <c r="C47" s="185" t="s">
        <v>184</v>
      </c>
      <c r="D47" s="186" t="s">
        <v>52</v>
      </c>
      <c r="E47" s="187">
        <v>1</v>
      </c>
      <c r="F47" s="123" t="s">
        <v>190</v>
      </c>
    </row>
    <row r="48" spans="1:6" s="124" customFormat="1" ht="27.95" customHeight="1">
      <c r="A48" s="105">
        <v>5</v>
      </c>
      <c r="B48" s="184" t="s">
        <v>191</v>
      </c>
      <c r="C48" s="185"/>
      <c r="D48" s="186" t="s">
        <v>52</v>
      </c>
      <c r="E48" s="187">
        <v>4</v>
      </c>
      <c r="F48" s="188"/>
    </row>
    <row r="49" spans="1:6" s="124" customFormat="1" ht="27.95" customHeight="1">
      <c r="A49" s="105">
        <v>6</v>
      </c>
      <c r="B49" s="184" t="s">
        <v>192</v>
      </c>
      <c r="C49" s="185"/>
      <c r="D49" s="186" t="s">
        <v>99</v>
      </c>
      <c r="E49" s="187">
        <v>16.8</v>
      </c>
      <c r="F49" s="188"/>
    </row>
    <row r="50" spans="1:6" s="124" customFormat="1" ht="27.95" customHeight="1">
      <c r="A50" s="105">
        <v>7</v>
      </c>
      <c r="B50" s="184" t="s">
        <v>193</v>
      </c>
      <c r="C50" s="185" t="s">
        <v>184</v>
      </c>
      <c r="D50" s="186" t="s">
        <v>52</v>
      </c>
      <c r="E50" s="187">
        <v>1</v>
      </c>
      <c r="F50" s="123" t="s">
        <v>190</v>
      </c>
    </row>
    <row r="51" spans="1:6" s="124" customFormat="1" ht="27.95" customHeight="1">
      <c r="A51" s="104" t="s">
        <v>72</v>
      </c>
      <c r="B51" s="120"/>
      <c r="C51" s="120"/>
      <c r="D51" s="122"/>
      <c r="E51" s="122"/>
      <c r="F51" s="94"/>
    </row>
    <row r="52" spans="1:6" s="124" customFormat="1" ht="27.95" customHeight="1">
      <c r="A52" s="105">
        <v>1</v>
      </c>
      <c r="B52" s="184" t="s">
        <v>183</v>
      </c>
      <c r="C52" s="185" t="s">
        <v>184</v>
      </c>
      <c r="D52" s="186" t="s">
        <v>99</v>
      </c>
      <c r="E52" s="187">
        <v>4</v>
      </c>
      <c r="F52" s="123" t="s">
        <v>185</v>
      </c>
    </row>
    <row r="53" spans="1:6" s="124" customFormat="1" ht="27.95" customHeight="1">
      <c r="A53" s="105">
        <v>2</v>
      </c>
      <c r="B53" s="184" t="s">
        <v>186</v>
      </c>
      <c r="C53" s="185" t="s">
        <v>187</v>
      </c>
      <c r="D53" s="136" t="s">
        <v>99</v>
      </c>
      <c r="E53" s="187">
        <v>4</v>
      </c>
      <c r="F53" s="123" t="s">
        <v>185</v>
      </c>
    </row>
    <row r="54" spans="1:6" s="124" customFormat="1" ht="27.95" customHeight="1">
      <c r="A54" s="105">
        <v>3</v>
      </c>
      <c r="B54" s="184" t="s">
        <v>188</v>
      </c>
      <c r="C54" s="185" t="s">
        <v>187</v>
      </c>
      <c r="D54" s="186" t="s">
        <v>52</v>
      </c>
      <c r="E54" s="187">
        <v>1</v>
      </c>
      <c r="F54" s="123" t="s">
        <v>185</v>
      </c>
    </row>
    <row r="55" spans="1:6" s="124" customFormat="1" ht="27.95" customHeight="1">
      <c r="A55" s="105">
        <v>4</v>
      </c>
      <c r="B55" s="184" t="s">
        <v>189</v>
      </c>
      <c r="C55" s="185" t="s">
        <v>184</v>
      </c>
      <c r="D55" s="186" t="s">
        <v>52</v>
      </c>
      <c r="E55" s="187">
        <v>1</v>
      </c>
      <c r="F55" s="123" t="s">
        <v>190</v>
      </c>
    </row>
    <row r="56" spans="1:6" s="124" customFormat="1" ht="27.95" customHeight="1">
      <c r="A56" s="105">
        <v>5</v>
      </c>
      <c r="B56" s="184" t="s">
        <v>191</v>
      </c>
      <c r="C56" s="185"/>
      <c r="D56" s="186" t="s">
        <v>52</v>
      </c>
      <c r="E56" s="187">
        <v>2</v>
      </c>
      <c r="F56" s="188"/>
    </row>
    <row r="57" spans="1:6" s="124" customFormat="1" ht="27.95" customHeight="1">
      <c r="A57" s="105">
        <v>6</v>
      </c>
      <c r="B57" s="184" t="s">
        <v>192</v>
      </c>
      <c r="C57" s="185"/>
      <c r="D57" s="186" t="s">
        <v>99</v>
      </c>
      <c r="E57" s="187">
        <v>4</v>
      </c>
      <c r="F57" s="188"/>
    </row>
    <row r="58" spans="1:6" s="124" customFormat="1" ht="27.95" customHeight="1">
      <c r="A58" s="105">
        <v>7</v>
      </c>
      <c r="B58" s="184" t="s">
        <v>193</v>
      </c>
      <c r="C58" s="185" t="s">
        <v>184</v>
      </c>
      <c r="D58" s="186" t="s">
        <v>52</v>
      </c>
      <c r="E58" s="187">
        <v>1</v>
      </c>
      <c r="F58" s="123" t="s">
        <v>190</v>
      </c>
    </row>
    <row r="59" spans="1:6" s="115" customFormat="1" ht="27.95" customHeight="1">
      <c r="A59" s="104" t="s">
        <v>78</v>
      </c>
      <c r="B59" s="189"/>
      <c r="C59" s="189"/>
      <c r="D59" s="183"/>
      <c r="E59" s="183"/>
      <c r="F59" s="93"/>
    </row>
    <row r="60" spans="1:6" s="124" customFormat="1" ht="27.95" customHeight="1">
      <c r="A60" s="105">
        <v>1</v>
      </c>
      <c r="B60" s="184" t="s">
        <v>183</v>
      </c>
      <c r="C60" s="185" t="s">
        <v>184</v>
      </c>
      <c r="D60" s="186" t="s">
        <v>99</v>
      </c>
      <c r="E60" s="187">
        <v>4</v>
      </c>
      <c r="F60" s="123" t="s">
        <v>185</v>
      </c>
    </row>
    <row r="61" spans="1:6" s="124" customFormat="1" ht="27.95" customHeight="1">
      <c r="A61" s="105">
        <v>2</v>
      </c>
      <c r="B61" s="184" t="s">
        <v>186</v>
      </c>
      <c r="C61" s="185" t="s">
        <v>187</v>
      </c>
      <c r="D61" s="136" t="s">
        <v>99</v>
      </c>
      <c r="E61" s="187">
        <v>4</v>
      </c>
      <c r="F61" s="123" t="s">
        <v>185</v>
      </c>
    </row>
    <row r="62" spans="1:6" s="124" customFormat="1" ht="27.95" customHeight="1">
      <c r="A62" s="105">
        <v>3</v>
      </c>
      <c r="B62" s="184" t="s">
        <v>188</v>
      </c>
      <c r="C62" s="185" t="s">
        <v>187</v>
      </c>
      <c r="D62" s="186" t="s">
        <v>52</v>
      </c>
      <c r="E62" s="187">
        <v>1</v>
      </c>
      <c r="F62" s="123" t="s">
        <v>185</v>
      </c>
    </row>
    <row r="63" spans="1:6" s="124" customFormat="1" ht="27.95" customHeight="1">
      <c r="A63" s="105">
        <v>4</v>
      </c>
      <c r="B63" s="184" t="s">
        <v>189</v>
      </c>
      <c r="C63" s="185" t="s">
        <v>184</v>
      </c>
      <c r="D63" s="186" t="s">
        <v>52</v>
      </c>
      <c r="E63" s="187">
        <v>1</v>
      </c>
      <c r="F63" s="123" t="s">
        <v>190</v>
      </c>
    </row>
    <row r="64" spans="1:6" s="124" customFormat="1" ht="27.95" customHeight="1">
      <c r="A64" s="105">
        <v>5</v>
      </c>
      <c r="B64" s="184" t="s">
        <v>191</v>
      </c>
      <c r="C64" s="185"/>
      <c r="D64" s="186" t="s">
        <v>52</v>
      </c>
      <c r="E64" s="187">
        <v>2</v>
      </c>
      <c r="F64" s="188"/>
    </row>
    <row r="65" spans="1:6" s="124" customFormat="1" ht="27.95" customHeight="1">
      <c r="A65" s="105">
        <v>6</v>
      </c>
      <c r="B65" s="184" t="s">
        <v>192</v>
      </c>
      <c r="C65" s="185"/>
      <c r="D65" s="186" t="s">
        <v>99</v>
      </c>
      <c r="E65" s="187">
        <v>4</v>
      </c>
      <c r="F65" s="188"/>
    </row>
    <row r="66" spans="1:6" s="124" customFormat="1" ht="27.95" customHeight="1">
      <c r="A66" s="105">
        <v>7</v>
      </c>
      <c r="B66" s="184" t="s">
        <v>193</v>
      </c>
      <c r="C66" s="185" t="s">
        <v>184</v>
      </c>
      <c r="D66" s="186" t="s">
        <v>52</v>
      </c>
      <c r="E66" s="187">
        <v>1</v>
      </c>
      <c r="F66" s="123" t="s">
        <v>190</v>
      </c>
    </row>
    <row r="67" spans="1:6" s="124" customFormat="1" ht="27.95" customHeight="1">
      <c r="A67" s="104" t="s">
        <v>80</v>
      </c>
      <c r="B67" s="120"/>
      <c r="C67" s="120"/>
      <c r="D67" s="122"/>
      <c r="E67" s="122"/>
      <c r="F67" s="94"/>
    </row>
    <row r="68" spans="1:6" s="124" customFormat="1" ht="27.95" customHeight="1">
      <c r="A68" s="105">
        <v>1</v>
      </c>
      <c r="B68" s="184" t="s">
        <v>183</v>
      </c>
      <c r="C68" s="185" t="s">
        <v>184</v>
      </c>
      <c r="D68" s="186" t="s">
        <v>99</v>
      </c>
      <c r="E68" s="187">
        <f>8.4+8.4+8</f>
        <v>24.8</v>
      </c>
      <c r="F68" s="123" t="s">
        <v>185</v>
      </c>
    </row>
    <row r="69" spans="1:6" s="124" customFormat="1" ht="27.95" customHeight="1">
      <c r="A69" s="105">
        <v>2</v>
      </c>
      <c r="B69" s="184" t="s">
        <v>186</v>
      </c>
      <c r="C69" s="185" t="s">
        <v>187</v>
      </c>
      <c r="D69" s="136" t="s">
        <v>99</v>
      </c>
      <c r="E69" s="187">
        <f>8.4+8.4+8</f>
        <v>24.8</v>
      </c>
      <c r="F69" s="123" t="s">
        <v>185</v>
      </c>
    </row>
    <row r="70" spans="1:6" s="124" customFormat="1" ht="27.95" customHeight="1">
      <c r="A70" s="105">
        <v>3</v>
      </c>
      <c r="B70" s="184" t="s">
        <v>188</v>
      </c>
      <c r="C70" s="185" t="s">
        <v>187</v>
      </c>
      <c r="D70" s="186" t="s">
        <v>52</v>
      </c>
      <c r="E70" s="187">
        <v>2</v>
      </c>
      <c r="F70" s="123" t="s">
        <v>185</v>
      </c>
    </row>
    <row r="71" spans="1:6" s="124" customFormat="1" ht="27.95" customHeight="1">
      <c r="A71" s="105">
        <v>4</v>
      </c>
      <c r="B71" s="184" t="s">
        <v>189</v>
      </c>
      <c r="C71" s="185" t="s">
        <v>184</v>
      </c>
      <c r="D71" s="186" t="s">
        <v>52</v>
      </c>
      <c r="E71" s="187">
        <v>1</v>
      </c>
      <c r="F71" s="123" t="s">
        <v>190</v>
      </c>
    </row>
    <row r="72" spans="1:6" s="124" customFormat="1" ht="27.95" customHeight="1">
      <c r="A72" s="105">
        <v>5</v>
      </c>
      <c r="B72" s="184" t="s">
        <v>191</v>
      </c>
      <c r="C72" s="185"/>
      <c r="D72" s="186" t="s">
        <v>52</v>
      </c>
      <c r="E72" s="187">
        <v>3</v>
      </c>
      <c r="F72" s="188"/>
    </row>
    <row r="73" spans="1:6" s="124" customFormat="1" ht="27.95" customHeight="1">
      <c r="A73" s="105">
        <v>6</v>
      </c>
      <c r="B73" s="184" t="s">
        <v>192</v>
      </c>
      <c r="C73" s="185"/>
      <c r="D73" s="186" t="s">
        <v>99</v>
      </c>
      <c r="E73" s="187">
        <v>24.8</v>
      </c>
      <c r="F73" s="188"/>
    </row>
    <row r="74" spans="1:6" s="124" customFormat="1" ht="27.95" customHeight="1">
      <c r="A74" s="105">
        <v>7</v>
      </c>
      <c r="B74" s="184" t="s">
        <v>193</v>
      </c>
      <c r="C74" s="185" t="s">
        <v>184</v>
      </c>
      <c r="D74" s="186" t="s">
        <v>52</v>
      </c>
      <c r="E74" s="187">
        <v>1</v>
      </c>
      <c r="F74" s="123" t="s">
        <v>190</v>
      </c>
    </row>
    <row r="75" spans="1:6" s="124" customFormat="1" ht="27.95" customHeight="1">
      <c r="A75" s="104" t="s">
        <v>133</v>
      </c>
      <c r="B75" s="120"/>
      <c r="C75" s="120"/>
      <c r="D75" s="122"/>
      <c r="E75" s="122"/>
      <c r="F75" s="94"/>
    </row>
    <row r="76" spans="1:6" s="124" customFormat="1" ht="27.95" customHeight="1">
      <c r="A76" s="105">
        <v>1</v>
      </c>
      <c r="B76" s="184" t="s">
        <v>183</v>
      </c>
      <c r="C76" s="185" t="s">
        <v>184</v>
      </c>
      <c r="D76" s="186" t="s">
        <v>99</v>
      </c>
      <c r="E76" s="187">
        <v>16</v>
      </c>
      <c r="F76" s="123" t="s">
        <v>185</v>
      </c>
    </row>
    <row r="77" spans="1:6" s="124" customFormat="1" ht="27.95" customHeight="1">
      <c r="A77" s="105">
        <v>2</v>
      </c>
      <c r="B77" s="184" t="s">
        <v>186</v>
      </c>
      <c r="C77" s="185" t="s">
        <v>187</v>
      </c>
      <c r="D77" s="136" t="s">
        <v>99</v>
      </c>
      <c r="E77" s="187">
        <v>16</v>
      </c>
      <c r="F77" s="123" t="s">
        <v>185</v>
      </c>
    </row>
    <row r="78" spans="1:6" s="124" customFormat="1" ht="27.95" customHeight="1">
      <c r="A78" s="105">
        <v>3</v>
      </c>
      <c r="B78" s="184" t="s">
        <v>188</v>
      </c>
      <c r="C78" s="185" t="s">
        <v>187</v>
      </c>
      <c r="D78" s="186" t="s">
        <v>52</v>
      </c>
      <c r="E78" s="187">
        <v>1</v>
      </c>
      <c r="F78" s="123" t="s">
        <v>185</v>
      </c>
    </row>
    <row r="79" spans="1:6" s="124" customFormat="1" ht="27.95" customHeight="1">
      <c r="A79" s="105">
        <v>4</v>
      </c>
      <c r="B79" s="184" t="s">
        <v>189</v>
      </c>
      <c r="C79" s="185" t="s">
        <v>184</v>
      </c>
      <c r="D79" s="186" t="s">
        <v>52</v>
      </c>
      <c r="E79" s="187">
        <v>1</v>
      </c>
      <c r="F79" s="123" t="s">
        <v>190</v>
      </c>
    </row>
    <row r="80" spans="1:6" s="124" customFormat="1" ht="27.95" customHeight="1">
      <c r="A80" s="105">
        <v>5</v>
      </c>
      <c r="B80" s="184" t="s">
        <v>191</v>
      </c>
      <c r="C80" s="185"/>
      <c r="D80" s="186" t="s">
        <v>52</v>
      </c>
      <c r="E80" s="187">
        <v>2</v>
      </c>
      <c r="F80" s="188"/>
    </row>
    <row r="81" spans="1:6" s="124" customFormat="1" ht="27.95" customHeight="1">
      <c r="A81" s="105">
        <v>6</v>
      </c>
      <c r="B81" s="184" t="s">
        <v>192</v>
      </c>
      <c r="C81" s="185"/>
      <c r="D81" s="186" t="s">
        <v>99</v>
      </c>
      <c r="E81" s="187">
        <v>16</v>
      </c>
      <c r="F81" s="188"/>
    </row>
    <row r="82" spans="1:6" s="124" customFormat="1" ht="27.95" customHeight="1">
      <c r="A82" s="105">
        <v>7</v>
      </c>
      <c r="B82" s="184" t="s">
        <v>193</v>
      </c>
      <c r="C82" s="185" t="s">
        <v>184</v>
      </c>
      <c r="D82" s="186" t="s">
        <v>52</v>
      </c>
      <c r="E82" s="187">
        <v>1</v>
      </c>
      <c r="F82" s="123" t="s">
        <v>190</v>
      </c>
    </row>
    <row r="83" spans="1:6" s="169" customFormat="1" ht="27.95" customHeight="1">
      <c r="A83" s="104" t="s">
        <v>194</v>
      </c>
      <c r="B83" s="120"/>
      <c r="C83" s="120"/>
      <c r="D83" s="122"/>
      <c r="E83" s="122"/>
      <c r="F83" s="93"/>
    </row>
    <row r="84" spans="1:6" s="124" customFormat="1" ht="27.95" customHeight="1">
      <c r="A84" s="105">
        <v>1</v>
      </c>
      <c r="B84" s="184" t="s">
        <v>186</v>
      </c>
      <c r="C84" s="185" t="s">
        <v>187</v>
      </c>
      <c r="D84" s="136" t="s">
        <v>99</v>
      </c>
      <c r="E84" s="187">
        <v>15</v>
      </c>
      <c r="F84" s="123" t="s">
        <v>185</v>
      </c>
    </row>
    <row r="85" spans="1:6" s="124" customFormat="1" ht="27.95" customHeight="1">
      <c r="A85" s="105">
        <v>2</v>
      </c>
      <c r="B85" s="184" t="s">
        <v>186</v>
      </c>
      <c r="C85" s="185" t="s">
        <v>195</v>
      </c>
      <c r="D85" s="136" t="s">
        <v>99</v>
      </c>
      <c r="E85" s="187">
        <v>15</v>
      </c>
      <c r="F85" s="123" t="s">
        <v>185</v>
      </c>
    </row>
    <row r="86" spans="1:6" s="124" customFormat="1" ht="27.95" customHeight="1">
      <c r="A86" s="105">
        <v>3</v>
      </c>
      <c r="B86" s="184" t="s">
        <v>186</v>
      </c>
      <c r="C86" s="185" t="s">
        <v>196</v>
      </c>
      <c r="D86" s="136" t="s">
        <v>99</v>
      </c>
      <c r="E86" s="187">
        <v>20</v>
      </c>
      <c r="F86" s="123" t="s">
        <v>185</v>
      </c>
    </row>
    <row r="87" spans="1:6" s="115" customFormat="1" ht="27.95" customHeight="1">
      <c r="A87" s="105">
        <v>4</v>
      </c>
      <c r="B87" s="184" t="s">
        <v>186</v>
      </c>
      <c r="C87" s="185" t="s">
        <v>197</v>
      </c>
      <c r="D87" s="136" t="s">
        <v>99</v>
      </c>
      <c r="E87" s="187">
        <v>20</v>
      </c>
      <c r="F87" s="123" t="s">
        <v>185</v>
      </c>
    </row>
    <row r="88" spans="1:6" s="124" customFormat="1" ht="27.95" customHeight="1">
      <c r="A88" s="105">
        <v>5</v>
      </c>
      <c r="B88" s="184" t="s">
        <v>198</v>
      </c>
      <c r="C88" s="185" t="s">
        <v>199</v>
      </c>
      <c r="D88" s="186" t="s">
        <v>7</v>
      </c>
      <c r="E88" s="187">
        <v>1</v>
      </c>
      <c r="F88" s="123" t="s">
        <v>185</v>
      </c>
    </row>
    <row r="89" spans="1:6" s="124" customFormat="1" ht="27.95" customHeight="1">
      <c r="A89" s="105">
        <v>6</v>
      </c>
      <c r="B89" s="184" t="s">
        <v>183</v>
      </c>
      <c r="C89" s="185" t="s">
        <v>184</v>
      </c>
      <c r="D89" s="186" t="s">
        <v>99</v>
      </c>
      <c r="E89" s="187">
        <v>30</v>
      </c>
      <c r="F89" s="123" t="s">
        <v>185</v>
      </c>
    </row>
    <row r="90" spans="1:6" s="115" customFormat="1" ht="27.95" customHeight="1">
      <c r="A90" s="105">
        <v>7</v>
      </c>
      <c r="B90" s="184" t="s">
        <v>183</v>
      </c>
      <c r="C90" s="185" t="s">
        <v>200</v>
      </c>
      <c r="D90" s="186" t="s">
        <v>99</v>
      </c>
      <c r="E90" s="187">
        <v>40</v>
      </c>
      <c r="F90" s="123" t="s">
        <v>185</v>
      </c>
    </row>
    <row r="91" spans="1:6" s="124" customFormat="1" ht="27.95" customHeight="1">
      <c r="A91" s="105">
        <v>8</v>
      </c>
      <c r="B91" s="184" t="s">
        <v>201</v>
      </c>
      <c r="C91" s="185" t="s">
        <v>202</v>
      </c>
      <c r="D91" s="186" t="s">
        <v>7</v>
      </c>
      <c r="E91" s="187">
        <v>1</v>
      </c>
      <c r="F91" s="123" t="s">
        <v>185</v>
      </c>
    </row>
    <row r="92" spans="1:6" s="115" customFormat="1" ht="27.95" customHeight="1">
      <c r="A92" s="105">
        <v>10</v>
      </c>
      <c r="B92" s="184" t="s">
        <v>203</v>
      </c>
      <c r="C92" s="185" t="s">
        <v>197</v>
      </c>
      <c r="D92" s="186" t="s">
        <v>52</v>
      </c>
      <c r="E92" s="187">
        <v>1</v>
      </c>
      <c r="F92" s="123" t="s">
        <v>185</v>
      </c>
    </row>
    <row r="93" spans="1:6" s="124" customFormat="1" ht="27.95" customHeight="1">
      <c r="A93" s="105">
        <v>11</v>
      </c>
      <c r="B93" s="184" t="s">
        <v>193</v>
      </c>
      <c r="C93" s="185" t="s">
        <v>184</v>
      </c>
      <c r="D93" s="186" t="s">
        <v>52</v>
      </c>
      <c r="E93" s="187">
        <v>1</v>
      </c>
      <c r="F93" s="123" t="s">
        <v>190</v>
      </c>
    </row>
    <row r="94" spans="1:6" s="124" customFormat="1" ht="27.95" customHeight="1">
      <c r="A94" s="105">
        <v>14</v>
      </c>
      <c r="B94" s="184" t="s">
        <v>192</v>
      </c>
      <c r="C94" s="185"/>
      <c r="D94" s="186" t="s">
        <v>99</v>
      </c>
      <c r="E94" s="187">
        <v>70</v>
      </c>
      <c r="F94" s="188"/>
    </row>
    <row r="95" spans="1:6" s="191" customFormat="1" ht="27.95" customHeight="1">
      <c r="A95" s="105">
        <v>15</v>
      </c>
      <c r="B95" s="190" t="s">
        <v>204</v>
      </c>
      <c r="C95" s="185" t="s">
        <v>205</v>
      </c>
      <c r="D95" s="122" t="s">
        <v>89</v>
      </c>
      <c r="E95" s="187">
        <v>923</v>
      </c>
      <c r="F95" s="188"/>
    </row>
    <row r="96" spans="1:6" s="191" customFormat="1" ht="27.95" customHeight="1">
      <c r="A96" s="105"/>
      <c r="B96" s="190"/>
      <c r="C96" s="185"/>
      <c r="D96" s="122"/>
      <c r="E96" s="187"/>
      <c r="F96" s="188"/>
    </row>
    <row r="97" spans="1:6" s="112" customFormat="1" ht="27.95" customHeight="1">
      <c r="A97" s="106" t="s">
        <v>82</v>
      </c>
      <c r="B97" s="144"/>
      <c r="C97" s="144"/>
      <c r="D97" s="145"/>
      <c r="E97" s="146" t="s">
        <v>83</v>
      </c>
      <c r="F97" s="99"/>
    </row>
    <row r="98" spans="1:6" s="119" customFormat="1">
      <c r="A98" s="107"/>
      <c r="B98" s="144"/>
      <c r="C98" s="144"/>
      <c r="D98" s="147"/>
      <c r="E98" s="148"/>
      <c r="F98" s="100"/>
    </row>
    <row r="99" spans="1:6" s="119" customFormat="1">
      <c r="A99" s="107"/>
      <c r="B99" s="144"/>
      <c r="C99" s="144"/>
      <c r="D99" s="147"/>
      <c r="E99" s="148"/>
      <c r="F99" s="100"/>
    </row>
    <row r="100" spans="1:6" s="119" customFormat="1">
      <c r="A100" s="107"/>
      <c r="B100" s="144"/>
      <c r="C100" s="144"/>
      <c r="D100" s="147"/>
      <c r="E100" s="148"/>
      <c r="F100" s="100"/>
    </row>
    <row r="101" spans="1:6" s="119" customFormat="1">
      <c r="A101" s="107"/>
      <c r="B101" s="144"/>
      <c r="C101" s="144"/>
      <c r="D101" s="147"/>
      <c r="E101" s="148"/>
      <c r="F101" s="100"/>
    </row>
    <row r="102" spans="1:6" s="119" customFormat="1">
      <c r="A102" s="107"/>
      <c r="B102" s="144"/>
      <c r="C102" s="144"/>
      <c r="D102" s="147"/>
      <c r="E102" s="148"/>
      <c r="F102" s="100"/>
    </row>
    <row r="103" spans="1:6" s="119" customFormat="1">
      <c r="A103" s="107"/>
      <c r="B103" s="144"/>
      <c r="C103" s="144"/>
      <c r="D103" s="147"/>
      <c r="E103" s="148"/>
      <c r="F103" s="100"/>
    </row>
    <row r="104" spans="1:6" s="119" customFormat="1">
      <c r="A104" s="107"/>
      <c r="B104" s="144"/>
      <c r="C104" s="144"/>
      <c r="D104" s="147"/>
      <c r="E104" s="148"/>
      <c r="F104" s="100"/>
    </row>
    <row r="105" spans="1:6" s="119" customFormat="1">
      <c r="A105" s="107"/>
      <c r="B105" s="144"/>
      <c r="C105" s="144"/>
      <c r="D105" s="147"/>
      <c r="E105" s="148"/>
      <c r="F105" s="100"/>
    </row>
    <row r="106" spans="1:6" s="119" customFormat="1">
      <c r="A106" s="107"/>
      <c r="B106" s="144"/>
      <c r="C106" s="144"/>
      <c r="D106" s="147"/>
      <c r="E106" s="148"/>
      <c r="F106" s="100"/>
    </row>
    <row r="107" spans="1:6" s="119" customFormat="1">
      <c r="A107" s="107"/>
      <c r="B107" s="144"/>
      <c r="C107" s="144"/>
      <c r="D107" s="147"/>
      <c r="E107" s="148"/>
      <c r="F107" s="100"/>
    </row>
    <row r="108" spans="1:6" s="119" customFormat="1">
      <c r="A108" s="107"/>
      <c r="B108" s="144"/>
      <c r="C108" s="144"/>
      <c r="D108" s="147"/>
      <c r="E108" s="148"/>
      <c r="F108" s="100"/>
    </row>
    <row r="109" spans="1:6" s="119" customFormat="1">
      <c r="A109" s="107"/>
      <c r="B109" s="144"/>
      <c r="C109" s="144"/>
      <c r="D109" s="147"/>
      <c r="E109" s="148"/>
      <c r="F109" s="100"/>
    </row>
    <row r="110" spans="1:6" s="119" customFormat="1">
      <c r="A110" s="107"/>
      <c r="B110" s="144"/>
      <c r="C110" s="144"/>
      <c r="D110" s="147"/>
      <c r="E110" s="148"/>
      <c r="F110" s="100"/>
    </row>
    <row r="111" spans="1:6" s="119" customFormat="1">
      <c r="A111" s="107"/>
      <c r="B111" s="144"/>
      <c r="C111" s="144"/>
      <c r="D111" s="147"/>
      <c r="E111" s="148"/>
      <c r="F111" s="100"/>
    </row>
    <row r="112" spans="1:6" s="119" customFormat="1">
      <c r="A112" s="107"/>
      <c r="B112" s="144"/>
      <c r="C112" s="144"/>
      <c r="D112" s="147"/>
      <c r="E112" s="148"/>
      <c r="F112" s="100"/>
    </row>
    <row r="113" spans="1:6" s="119" customFormat="1">
      <c r="A113" s="107"/>
      <c r="B113" s="144"/>
      <c r="C113" s="144"/>
      <c r="D113" s="147"/>
      <c r="E113" s="148"/>
      <c r="F113" s="100"/>
    </row>
    <row r="114" spans="1:6" s="119" customFormat="1">
      <c r="A114" s="107"/>
      <c r="B114" s="144"/>
      <c r="C114" s="144"/>
      <c r="D114" s="147"/>
      <c r="E114" s="148"/>
      <c r="F114" s="100"/>
    </row>
    <row r="115" spans="1:6" s="119" customFormat="1">
      <c r="A115" s="107"/>
      <c r="B115" s="144"/>
      <c r="C115" s="144"/>
      <c r="D115" s="147"/>
      <c r="E115" s="148"/>
      <c r="F115" s="100"/>
    </row>
    <row r="116" spans="1:6" s="119" customFormat="1">
      <c r="A116" s="107"/>
      <c r="B116" s="144"/>
      <c r="C116" s="144"/>
      <c r="D116" s="147"/>
      <c r="E116" s="148"/>
      <c r="F116" s="100"/>
    </row>
    <row r="117" spans="1:6" s="119" customFormat="1">
      <c r="A117" s="107"/>
      <c r="B117" s="144"/>
      <c r="C117" s="144"/>
      <c r="D117" s="147"/>
      <c r="E117" s="148"/>
      <c r="F117" s="100"/>
    </row>
    <row r="118" spans="1:6" s="119" customFormat="1">
      <c r="A118" s="107"/>
      <c r="B118" s="144"/>
      <c r="C118" s="144"/>
      <c r="D118" s="147"/>
      <c r="E118" s="148"/>
      <c r="F118" s="100"/>
    </row>
    <row r="119" spans="1:6" s="119" customFormat="1">
      <c r="A119" s="107"/>
      <c r="B119" s="144"/>
      <c r="C119" s="144"/>
      <c r="D119" s="147"/>
      <c r="E119" s="148"/>
      <c r="F119" s="100"/>
    </row>
    <row r="120" spans="1:6" s="119" customFormat="1">
      <c r="A120" s="107"/>
      <c r="B120" s="144"/>
      <c r="C120" s="144"/>
      <c r="D120" s="147"/>
      <c r="E120" s="148"/>
      <c r="F120" s="100"/>
    </row>
    <row r="121" spans="1:6" s="119" customFormat="1">
      <c r="A121" s="107"/>
      <c r="B121" s="144"/>
      <c r="C121" s="144"/>
      <c r="D121" s="147"/>
      <c r="E121" s="148"/>
      <c r="F121" s="100"/>
    </row>
    <row r="122" spans="1:6" s="119" customFormat="1">
      <c r="A122" s="107"/>
      <c r="B122" s="144"/>
      <c r="C122" s="144"/>
      <c r="D122" s="147"/>
      <c r="E122" s="148"/>
      <c r="F122" s="100"/>
    </row>
    <row r="123" spans="1:6" s="119" customFormat="1">
      <c r="A123" s="107"/>
      <c r="B123" s="144"/>
      <c r="C123" s="144"/>
      <c r="D123" s="147"/>
      <c r="E123" s="148"/>
      <c r="F123" s="100"/>
    </row>
    <row r="124" spans="1:6" s="119" customFormat="1">
      <c r="A124" s="107"/>
      <c r="B124" s="144"/>
      <c r="C124" s="144"/>
      <c r="D124" s="147"/>
      <c r="E124" s="148"/>
      <c r="F124" s="100"/>
    </row>
    <row r="125" spans="1:6" s="119" customFormat="1">
      <c r="A125" s="107"/>
      <c r="B125" s="144"/>
      <c r="C125" s="144"/>
      <c r="D125" s="147"/>
      <c r="E125" s="148"/>
      <c r="F125" s="100"/>
    </row>
    <row r="126" spans="1:6" s="119" customFormat="1">
      <c r="A126" s="107"/>
      <c r="B126" s="144"/>
      <c r="C126" s="144"/>
      <c r="D126" s="147"/>
      <c r="E126" s="148"/>
      <c r="F126" s="100"/>
    </row>
    <row r="127" spans="1:6" s="119" customFormat="1">
      <c r="A127" s="107"/>
      <c r="B127" s="144"/>
      <c r="C127" s="144"/>
      <c r="D127" s="147"/>
      <c r="E127" s="148"/>
      <c r="F127" s="100"/>
    </row>
    <row r="128" spans="1:6" s="119" customFormat="1">
      <c r="A128" s="107"/>
      <c r="B128" s="144"/>
      <c r="C128" s="144"/>
      <c r="D128" s="147"/>
      <c r="E128" s="148"/>
      <c r="F128" s="100"/>
    </row>
    <row r="129" spans="1:6" s="119" customFormat="1">
      <c r="A129" s="107"/>
      <c r="B129" s="144"/>
      <c r="C129" s="144"/>
      <c r="D129" s="147"/>
      <c r="E129" s="148"/>
      <c r="F129" s="100"/>
    </row>
    <row r="130" spans="1:6" s="119" customFormat="1">
      <c r="A130" s="107"/>
      <c r="B130" s="144"/>
      <c r="C130" s="144"/>
      <c r="D130" s="147"/>
      <c r="E130" s="148"/>
      <c r="F130" s="100"/>
    </row>
    <row r="131" spans="1:6" s="119" customFormat="1">
      <c r="A131" s="107"/>
      <c r="B131" s="144"/>
      <c r="C131" s="144"/>
      <c r="D131" s="147"/>
      <c r="E131" s="148"/>
      <c r="F131" s="100"/>
    </row>
    <row r="132" spans="1:6" s="119" customFormat="1">
      <c r="A132" s="107"/>
      <c r="B132" s="144"/>
      <c r="C132" s="144"/>
      <c r="D132" s="147"/>
      <c r="E132" s="148"/>
      <c r="F132" s="100"/>
    </row>
    <row r="133" spans="1:6" s="119" customFormat="1">
      <c r="A133" s="107"/>
      <c r="B133" s="144"/>
      <c r="C133" s="144"/>
      <c r="D133" s="147"/>
      <c r="E133" s="148"/>
      <c r="F133" s="100"/>
    </row>
    <row r="134" spans="1:6" s="119" customFormat="1">
      <c r="A134" s="107"/>
      <c r="B134" s="144"/>
      <c r="C134" s="144"/>
      <c r="D134" s="147"/>
      <c r="E134" s="148"/>
      <c r="F134" s="100"/>
    </row>
    <row r="135" spans="1:6" s="119" customFormat="1">
      <c r="A135" s="107"/>
      <c r="B135" s="144"/>
      <c r="C135" s="144"/>
      <c r="D135" s="147"/>
      <c r="E135" s="148"/>
      <c r="F135" s="100"/>
    </row>
    <row r="136" spans="1:6" s="119" customFormat="1">
      <c r="A136" s="107"/>
      <c r="B136" s="144"/>
      <c r="C136" s="144"/>
      <c r="D136" s="147"/>
      <c r="E136" s="148"/>
      <c r="F136" s="100"/>
    </row>
    <row r="137" spans="1:6" s="119" customFormat="1">
      <c r="A137" s="107"/>
      <c r="B137" s="144"/>
      <c r="C137" s="144"/>
      <c r="D137" s="147"/>
      <c r="E137" s="148"/>
      <c r="F137" s="100"/>
    </row>
    <row r="138" spans="1:6" s="119" customFormat="1">
      <c r="A138" s="107"/>
      <c r="B138" s="144"/>
      <c r="C138" s="144"/>
      <c r="D138" s="147"/>
      <c r="E138" s="148"/>
      <c r="F138" s="100"/>
    </row>
    <row r="139" spans="1:6" s="119" customFormat="1">
      <c r="A139" s="107"/>
      <c r="B139" s="144"/>
      <c r="C139" s="144"/>
      <c r="D139" s="147"/>
      <c r="E139" s="148"/>
      <c r="F139" s="100"/>
    </row>
    <row r="140" spans="1:6" s="119" customFormat="1">
      <c r="A140" s="107"/>
      <c r="B140" s="144"/>
      <c r="C140" s="144"/>
      <c r="D140" s="147"/>
      <c r="E140" s="148"/>
      <c r="F140" s="100"/>
    </row>
    <row r="141" spans="1:6" s="119" customFormat="1">
      <c r="A141" s="107"/>
      <c r="B141" s="144"/>
      <c r="C141" s="144"/>
      <c r="D141" s="147"/>
      <c r="E141" s="148"/>
      <c r="F141" s="100"/>
    </row>
    <row r="142" spans="1:6" s="119" customFormat="1">
      <c r="A142" s="107"/>
      <c r="B142" s="144"/>
      <c r="C142" s="144"/>
      <c r="D142" s="147"/>
      <c r="E142" s="148"/>
      <c r="F142" s="100"/>
    </row>
    <row r="143" spans="1:6" s="119" customFormat="1">
      <c r="A143" s="107"/>
      <c r="B143" s="144"/>
      <c r="C143" s="144"/>
      <c r="D143" s="147"/>
      <c r="E143" s="148"/>
      <c r="F143" s="100"/>
    </row>
    <row r="144" spans="1:6" s="119" customFormat="1">
      <c r="A144" s="107"/>
      <c r="B144" s="144"/>
      <c r="C144" s="144"/>
      <c r="D144" s="147"/>
      <c r="E144" s="148"/>
      <c r="F144" s="100"/>
    </row>
    <row r="145" spans="1:6" s="119" customFormat="1">
      <c r="A145" s="107"/>
      <c r="B145" s="144"/>
      <c r="C145" s="144"/>
      <c r="D145" s="147"/>
      <c r="E145" s="148"/>
      <c r="F145" s="100"/>
    </row>
    <row r="146" spans="1:6" s="119" customFormat="1">
      <c r="A146" s="107"/>
      <c r="B146" s="144"/>
      <c r="C146" s="144"/>
      <c r="D146" s="147"/>
      <c r="E146" s="148"/>
      <c r="F146" s="100"/>
    </row>
    <row r="147" spans="1:6" s="119" customFormat="1">
      <c r="A147" s="107"/>
      <c r="B147" s="144"/>
      <c r="C147" s="144"/>
      <c r="D147" s="147"/>
      <c r="E147" s="148"/>
      <c r="F147" s="100"/>
    </row>
    <row r="148" spans="1:6" s="119" customFormat="1">
      <c r="A148" s="107"/>
      <c r="B148" s="144"/>
      <c r="C148" s="144"/>
      <c r="D148" s="147"/>
      <c r="E148" s="148"/>
      <c r="F148" s="100"/>
    </row>
    <row r="149" spans="1:6" s="119" customFormat="1">
      <c r="A149" s="107"/>
      <c r="B149" s="144"/>
      <c r="C149" s="144"/>
      <c r="D149" s="147"/>
      <c r="E149" s="148"/>
      <c r="F149" s="100"/>
    </row>
    <row r="150" spans="1:6" s="119" customFormat="1">
      <c r="A150" s="107"/>
      <c r="B150" s="144"/>
      <c r="C150" s="144"/>
      <c r="D150" s="147"/>
      <c r="E150" s="148"/>
      <c r="F150" s="100"/>
    </row>
    <row r="151" spans="1:6" s="119" customFormat="1">
      <c r="A151" s="107"/>
      <c r="B151" s="144"/>
      <c r="C151" s="144"/>
      <c r="D151" s="147"/>
      <c r="E151" s="148"/>
      <c r="F151" s="100"/>
    </row>
    <row r="152" spans="1:6" s="119" customFormat="1">
      <c r="A152" s="107"/>
      <c r="B152" s="144"/>
      <c r="C152" s="144"/>
      <c r="D152" s="147"/>
      <c r="E152" s="148"/>
      <c r="F152" s="100"/>
    </row>
    <row r="153" spans="1:6" s="119" customFormat="1">
      <c r="A153" s="107"/>
      <c r="B153" s="144"/>
      <c r="C153" s="144"/>
      <c r="D153" s="147"/>
      <c r="E153" s="148"/>
      <c r="F153" s="100"/>
    </row>
    <row r="154" spans="1:6" s="119" customFormat="1">
      <c r="A154" s="107"/>
      <c r="B154" s="144"/>
      <c r="C154" s="144"/>
      <c r="D154" s="147"/>
      <c r="E154" s="148"/>
      <c r="F154" s="100"/>
    </row>
    <row r="155" spans="1:6" s="119" customFormat="1">
      <c r="A155" s="107"/>
      <c r="B155" s="144"/>
      <c r="C155" s="144"/>
      <c r="D155" s="147"/>
      <c r="E155" s="148"/>
      <c r="F155" s="100"/>
    </row>
    <row r="156" spans="1:6" s="119" customFormat="1">
      <c r="A156" s="107"/>
      <c r="B156" s="144"/>
      <c r="C156" s="144"/>
      <c r="D156" s="147"/>
      <c r="E156" s="148"/>
      <c r="F156" s="100"/>
    </row>
    <row r="157" spans="1:6" s="119" customFormat="1">
      <c r="A157" s="107"/>
      <c r="B157" s="144"/>
      <c r="C157" s="144"/>
      <c r="D157" s="147"/>
      <c r="E157" s="148"/>
      <c r="F157" s="100"/>
    </row>
    <row r="158" spans="1:6" s="119" customFormat="1">
      <c r="A158" s="107"/>
      <c r="B158" s="144"/>
      <c r="C158" s="144"/>
      <c r="D158" s="147"/>
      <c r="E158" s="148"/>
      <c r="F158" s="100"/>
    </row>
    <row r="159" spans="1:6" s="119" customFormat="1">
      <c r="A159" s="107"/>
      <c r="B159" s="144"/>
      <c r="C159" s="144"/>
      <c r="D159" s="147"/>
      <c r="E159" s="148"/>
      <c r="F159" s="100"/>
    </row>
    <row r="160" spans="1:6" s="119" customFormat="1">
      <c r="A160" s="107"/>
      <c r="B160" s="144"/>
      <c r="C160" s="144"/>
      <c r="D160" s="147"/>
      <c r="E160" s="148"/>
      <c r="F160" s="100"/>
    </row>
    <row r="161" spans="1:6" s="119" customFormat="1">
      <c r="A161" s="107"/>
      <c r="B161" s="144"/>
      <c r="C161" s="144"/>
      <c r="D161" s="147"/>
      <c r="E161" s="148"/>
      <c r="F161" s="100"/>
    </row>
    <row r="162" spans="1:6" s="119" customFormat="1">
      <c r="A162" s="107"/>
      <c r="B162" s="144"/>
      <c r="C162" s="144"/>
      <c r="D162" s="147"/>
      <c r="E162" s="148"/>
      <c r="F162" s="100"/>
    </row>
    <row r="163" spans="1:6" s="119" customFormat="1">
      <c r="A163" s="107"/>
      <c r="B163" s="144"/>
      <c r="C163" s="144"/>
      <c r="D163" s="147"/>
      <c r="E163" s="148"/>
      <c r="F163" s="100"/>
    </row>
    <row r="164" spans="1:6" s="119" customFormat="1">
      <c r="A164" s="107"/>
      <c r="B164" s="144"/>
      <c r="C164" s="144"/>
      <c r="D164" s="147"/>
      <c r="E164" s="148"/>
      <c r="F164" s="100"/>
    </row>
    <row r="165" spans="1:6" s="119" customFormat="1">
      <c r="A165" s="107"/>
      <c r="B165" s="144"/>
      <c r="C165" s="144"/>
      <c r="D165" s="147"/>
      <c r="E165" s="148"/>
      <c r="F165" s="100"/>
    </row>
    <row r="166" spans="1:6" s="119" customFormat="1">
      <c r="A166" s="107"/>
      <c r="B166" s="144"/>
      <c r="C166" s="144"/>
      <c r="D166" s="147"/>
      <c r="E166" s="148"/>
      <c r="F166" s="100"/>
    </row>
    <row r="167" spans="1:6" s="119" customFormat="1">
      <c r="A167" s="107"/>
      <c r="B167" s="144"/>
      <c r="C167" s="144"/>
      <c r="D167" s="147"/>
      <c r="E167" s="148"/>
      <c r="F167" s="100"/>
    </row>
    <row r="168" spans="1:6" s="119" customFormat="1">
      <c r="A168" s="107"/>
      <c r="B168" s="144"/>
      <c r="C168" s="144"/>
      <c r="D168" s="147"/>
      <c r="E168" s="148"/>
      <c r="F168" s="100"/>
    </row>
    <row r="169" spans="1:6" s="119" customFormat="1">
      <c r="A169" s="107"/>
      <c r="B169" s="144"/>
      <c r="C169" s="144"/>
      <c r="D169" s="147"/>
      <c r="E169" s="148"/>
      <c r="F169" s="100"/>
    </row>
    <row r="170" spans="1:6" s="119" customFormat="1">
      <c r="A170" s="107"/>
      <c r="B170" s="144"/>
      <c r="C170" s="144"/>
      <c r="D170" s="147"/>
      <c r="E170" s="148"/>
      <c r="F170" s="100"/>
    </row>
    <row r="171" spans="1:6" s="119" customFormat="1">
      <c r="A171" s="107"/>
      <c r="B171" s="144"/>
      <c r="C171" s="144"/>
      <c r="D171" s="147"/>
      <c r="E171" s="148"/>
      <c r="F171" s="100"/>
    </row>
    <row r="172" spans="1:6" s="119" customFormat="1">
      <c r="A172" s="107"/>
      <c r="B172" s="144"/>
      <c r="C172" s="144"/>
      <c r="D172" s="147"/>
      <c r="E172" s="148"/>
      <c r="F172" s="100"/>
    </row>
    <row r="173" spans="1:6" s="119" customFormat="1">
      <c r="A173" s="107"/>
      <c r="B173" s="144"/>
      <c r="C173" s="144"/>
      <c r="D173" s="147"/>
      <c r="E173" s="148"/>
      <c r="F173" s="100"/>
    </row>
    <row r="174" spans="1:6" s="119" customFormat="1">
      <c r="A174" s="107"/>
      <c r="B174" s="144"/>
      <c r="C174" s="144"/>
      <c r="D174" s="147"/>
      <c r="E174" s="148"/>
      <c r="F174" s="100"/>
    </row>
    <row r="175" spans="1:6" s="119" customFormat="1">
      <c r="A175" s="107"/>
      <c r="B175" s="144"/>
      <c r="C175" s="144"/>
      <c r="D175" s="147"/>
      <c r="E175" s="148"/>
      <c r="F175" s="100"/>
    </row>
    <row r="176" spans="1:6" s="119" customFormat="1">
      <c r="A176" s="107"/>
      <c r="B176" s="144"/>
      <c r="C176" s="144"/>
      <c r="D176" s="147"/>
      <c r="E176" s="148"/>
      <c r="F176" s="100"/>
    </row>
    <row r="177" spans="1:6" s="119" customFormat="1">
      <c r="A177" s="107"/>
      <c r="B177" s="144"/>
      <c r="C177" s="144"/>
      <c r="D177" s="147"/>
      <c r="E177" s="148"/>
      <c r="F177" s="100"/>
    </row>
    <row r="178" spans="1:6" s="119" customFormat="1">
      <c r="A178" s="107"/>
      <c r="B178" s="144"/>
      <c r="C178" s="144"/>
      <c r="D178" s="147"/>
      <c r="E178" s="148"/>
      <c r="F178" s="100"/>
    </row>
    <row r="179" spans="1:6" s="119" customFormat="1">
      <c r="A179" s="107"/>
      <c r="B179" s="144"/>
      <c r="C179" s="144"/>
      <c r="D179" s="147"/>
      <c r="E179" s="148"/>
      <c r="F179" s="100"/>
    </row>
    <row r="180" spans="1:6" s="119" customFormat="1">
      <c r="A180" s="107"/>
      <c r="B180" s="144"/>
      <c r="C180" s="144"/>
      <c r="D180" s="147"/>
      <c r="E180" s="148"/>
      <c r="F180" s="100"/>
    </row>
    <row r="181" spans="1:6" s="119" customFormat="1">
      <c r="A181" s="107"/>
      <c r="B181" s="144"/>
      <c r="C181" s="144"/>
      <c r="D181" s="147"/>
      <c r="E181" s="148"/>
      <c r="F181" s="100"/>
    </row>
    <row r="182" spans="1:6" s="119" customFormat="1">
      <c r="A182" s="107"/>
      <c r="B182" s="144"/>
      <c r="C182" s="144"/>
      <c r="D182" s="147"/>
      <c r="E182" s="148"/>
      <c r="F182" s="100"/>
    </row>
    <row r="183" spans="1:6" s="119" customFormat="1">
      <c r="A183" s="107"/>
      <c r="B183" s="144"/>
      <c r="C183" s="144"/>
      <c r="D183" s="147"/>
      <c r="E183" s="148"/>
      <c r="F183" s="100"/>
    </row>
    <row r="184" spans="1:6" s="119" customFormat="1">
      <c r="A184" s="107"/>
      <c r="B184" s="144"/>
      <c r="C184" s="144"/>
      <c r="D184" s="147"/>
      <c r="E184" s="148"/>
      <c r="F184" s="100"/>
    </row>
    <row r="185" spans="1:6" s="119" customFormat="1">
      <c r="A185" s="107"/>
      <c r="B185" s="144"/>
      <c r="C185" s="144"/>
      <c r="D185" s="147"/>
      <c r="E185" s="148"/>
      <c r="F185" s="100"/>
    </row>
    <row r="186" spans="1:6" s="119" customFormat="1">
      <c r="A186" s="107"/>
      <c r="B186" s="144"/>
      <c r="C186" s="144"/>
      <c r="D186" s="147"/>
      <c r="E186" s="148"/>
      <c r="F186" s="100"/>
    </row>
    <row r="187" spans="1:6" s="119" customFormat="1">
      <c r="A187" s="107"/>
      <c r="B187" s="144"/>
      <c r="C187" s="144"/>
      <c r="D187" s="147"/>
      <c r="E187" s="148"/>
      <c r="F187" s="100"/>
    </row>
    <row r="188" spans="1:6" s="119" customFormat="1">
      <c r="A188" s="107"/>
      <c r="B188" s="144"/>
      <c r="C188" s="144"/>
      <c r="D188" s="147"/>
      <c r="E188" s="148"/>
      <c r="F188" s="100"/>
    </row>
    <row r="189" spans="1:6" s="119" customFormat="1">
      <c r="A189" s="107"/>
      <c r="B189" s="144"/>
      <c r="C189" s="144"/>
      <c r="D189" s="147"/>
      <c r="E189" s="148"/>
      <c r="F189" s="100"/>
    </row>
    <row r="190" spans="1:6" s="119" customFormat="1">
      <c r="A190" s="107"/>
      <c r="B190" s="144"/>
      <c r="C190" s="144"/>
      <c r="D190" s="147"/>
      <c r="E190" s="148"/>
      <c r="F190" s="100"/>
    </row>
    <row r="191" spans="1:6" s="119" customFormat="1">
      <c r="A191" s="107"/>
      <c r="B191" s="144"/>
      <c r="C191" s="144"/>
      <c r="D191" s="147"/>
      <c r="E191" s="148"/>
      <c r="F191" s="100"/>
    </row>
    <row r="192" spans="1:6" s="119" customFormat="1">
      <c r="A192" s="107"/>
      <c r="B192" s="144"/>
      <c r="C192" s="144"/>
      <c r="D192" s="147"/>
      <c r="E192" s="148"/>
      <c r="F192" s="100"/>
    </row>
    <row r="193" spans="1:6" s="119" customFormat="1">
      <c r="A193" s="107"/>
      <c r="B193" s="144"/>
      <c r="C193" s="144"/>
      <c r="D193" s="147"/>
      <c r="E193" s="148"/>
      <c r="F193" s="100"/>
    </row>
    <row r="194" spans="1:6" s="119" customFormat="1">
      <c r="A194" s="107"/>
      <c r="B194" s="144"/>
      <c r="C194" s="144"/>
      <c r="D194" s="147"/>
      <c r="E194" s="148"/>
      <c r="F194" s="100"/>
    </row>
    <row r="195" spans="1:6" s="119" customFormat="1">
      <c r="A195" s="107"/>
      <c r="B195" s="144"/>
      <c r="C195" s="144"/>
      <c r="D195" s="147"/>
      <c r="E195" s="148"/>
      <c r="F195" s="100"/>
    </row>
    <row r="196" spans="1:6" s="119" customFormat="1">
      <c r="A196" s="107"/>
      <c r="B196" s="144"/>
      <c r="C196" s="144"/>
      <c r="D196" s="147"/>
      <c r="E196" s="148"/>
      <c r="F196" s="100"/>
    </row>
    <row r="197" spans="1:6" s="119" customFormat="1">
      <c r="A197" s="107"/>
      <c r="B197" s="144"/>
      <c r="C197" s="144"/>
      <c r="D197" s="147"/>
      <c r="E197" s="148"/>
      <c r="F197" s="100"/>
    </row>
    <row r="198" spans="1:6" s="119" customFormat="1">
      <c r="A198" s="107"/>
      <c r="B198" s="144"/>
      <c r="C198" s="144"/>
      <c r="D198" s="147"/>
      <c r="E198" s="148"/>
      <c r="F198" s="100"/>
    </row>
    <row r="199" spans="1:6" s="119" customFormat="1">
      <c r="A199" s="107"/>
      <c r="B199" s="144"/>
      <c r="C199" s="144"/>
      <c r="D199" s="147"/>
      <c r="E199" s="148"/>
      <c r="F199" s="100"/>
    </row>
    <row r="200" spans="1:6" s="119" customFormat="1">
      <c r="A200" s="107"/>
      <c r="B200" s="144"/>
      <c r="C200" s="144"/>
      <c r="D200" s="147"/>
      <c r="E200" s="148"/>
      <c r="F200" s="100"/>
    </row>
    <row r="201" spans="1:6" s="119" customFormat="1">
      <c r="A201" s="107"/>
      <c r="B201" s="144"/>
      <c r="C201" s="144"/>
      <c r="D201" s="147"/>
      <c r="E201" s="148"/>
      <c r="F201" s="100"/>
    </row>
    <row r="202" spans="1:6" s="119" customFormat="1">
      <c r="A202" s="107"/>
      <c r="B202" s="144"/>
      <c r="C202" s="144"/>
      <c r="D202" s="147"/>
      <c r="E202" s="148"/>
      <c r="F202" s="100"/>
    </row>
    <row r="203" spans="1:6">
      <c r="A203" s="108"/>
      <c r="B203" s="149"/>
      <c r="C203" s="149"/>
      <c r="D203" s="150"/>
      <c r="E203" s="151"/>
      <c r="F203" s="101"/>
    </row>
  </sheetData>
  <autoFilter ref="A2:F97"/>
  <mergeCells count="1">
    <mergeCell ref="A1:F1"/>
  </mergeCells>
  <phoneticPr fontId="38" type="noConversion"/>
  <printOptions horizontalCentered="1"/>
  <pageMargins left="0.196527777777778" right="0.196527777777778" top="0.39305555555555599" bottom="0.47222222222222199" header="0.196527777777778" footer="0.23611111111111099"/>
  <pageSetup paperSize="9" scale="78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66"/>
  <sheetViews>
    <sheetView zoomScale="85" zoomScaleNormal="85" workbookViewId="0">
      <selection activeCell="E168" sqref="E168"/>
    </sheetView>
  </sheetViews>
  <sheetFormatPr defaultColWidth="9" defaultRowHeight="17.25"/>
  <cols>
    <col min="1" max="1" width="8.75" style="109" customWidth="1"/>
    <col min="2" max="2" width="24.25" style="153" customWidth="1"/>
    <col min="3" max="3" width="37" style="153" customWidth="1"/>
    <col min="4" max="4" width="11" style="154" customWidth="1"/>
    <col min="5" max="5" width="14.75" style="155" customWidth="1"/>
    <col min="6" max="6" width="55.625" style="102" customWidth="1"/>
    <col min="7" max="252" width="9" style="152"/>
    <col min="253" max="253" width="5.875" style="152" customWidth="1"/>
    <col min="254" max="254" width="22.75" style="152" customWidth="1"/>
    <col min="255" max="255" width="20.75" style="152" customWidth="1"/>
    <col min="256" max="257" width="5.25" style="152" customWidth="1"/>
    <col min="258" max="259" width="9" style="152" hidden="1" customWidth="1"/>
    <col min="260" max="260" width="10.875" style="152" customWidth="1"/>
    <col min="261" max="261" width="13.25" style="152" customWidth="1"/>
    <col min="262" max="262" width="62.125" style="152" customWidth="1"/>
    <col min="263" max="508" width="9" style="152"/>
    <col min="509" max="509" width="5.875" style="152" customWidth="1"/>
    <col min="510" max="510" width="22.75" style="152" customWidth="1"/>
    <col min="511" max="511" width="20.75" style="152" customWidth="1"/>
    <col min="512" max="513" width="5.25" style="152" customWidth="1"/>
    <col min="514" max="515" width="9" style="152" hidden="1" customWidth="1"/>
    <col min="516" max="516" width="10.875" style="152" customWidth="1"/>
    <col min="517" max="517" width="13.25" style="152" customWidth="1"/>
    <col min="518" max="518" width="62.125" style="152" customWidth="1"/>
    <col min="519" max="764" width="9" style="152"/>
    <col min="765" max="765" width="5.875" style="152" customWidth="1"/>
    <col min="766" max="766" width="22.75" style="152" customWidth="1"/>
    <col min="767" max="767" width="20.75" style="152" customWidth="1"/>
    <col min="768" max="769" width="5.25" style="152" customWidth="1"/>
    <col min="770" max="771" width="9" style="152" hidden="1" customWidth="1"/>
    <col min="772" max="772" width="10.875" style="152" customWidth="1"/>
    <col min="773" max="773" width="13.25" style="152" customWidth="1"/>
    <col min="774" max="774" width="62.125" style="152" customWidth="1"/>
    <col min="775" max="1020" width="9" style="152"/>
    <col min="1021" max="1021" width="5.875" style="152" customWidth="1"/>
    <col min="1022" max="1022" width="22.75" style="152" customWidth="1"/>
    <col min="1023" max="1023" width="20.75" style="152" customWidth="1"/>
    <col min="1024" max="1025" width="5.25" style="152" customWidth="1"/>
    <col min="1026" max="1027" width="9" style="152" hidden="1" customWidth="1"/>
    <col min="1028" max="1028" width="10.875" style="152" customWidth="1"/>
    <col min="1029" max="1029" width="13.25" style="152" customWidth="1"/>
    <col min="1030" max="1030" width="62.125" style="152" customWidth="1"/>
    <col min="1031" max="1276" width="9" style="152"/>
    <col min="1277" max="1277" width="5.875" style="152" customWidth="1"/>
    <col min="1278" max="1278" width="22.75" style="152" customWidth="1"/>
    <col min="1279" max="1279" width="20.75" style="152" customWidth="1"/>
    <col min="1280" max="1281" width="5.25" style="152" customWidth="1"/>
    <col min="1282" max="1283" width="9" style="152" hidden="1" customWidth="1"/>
    <col min="1284" max="1284" width="10.875" style="152" customWidth="1"/>
    <col min="1285" max="1285" width="13.25" style="152" customWidth="1"/>
    <col min="1286" max="1286" width="62.125" style="152" customWidth="1"/>
    <col min="1287" max="1532" width="9" style="152"/>
    <col min="1533" max="1533" width="5.875" style="152" customWidth="1"/>
    <col min="1534" max="1534" width="22.75" style="152" customWidth="1"/>
    <col min="1535" max="1535" width="20.75" style="152" customWidth="1"/>
    <col min="1536" max="1537" width="5.25" style="152" customWidth="1"/>
    <col min="1538" max="1539" width="9" style="152" hidden="1" customWidth="1"/>
    <col min="1540" max="1540" width="10.875" style="152" customWidth="1"/>
    <col min="1541" max="1541" width="13.25" style="152" customWidth="1"/>
    <col min="1542" max="1542" width="62.125" style="152" customWidth="1"/>
    <col min="1543" max="1788" width="9" style="152"/>
    <col min="1789" max="1789" width="5.875" style="152" customWidth="1"/>
    <col min="1790" max="1790" width="22.75" style="152" customWidth="1"/>
    <col min="1791" max="1791" width="20.75" style="152" customWidth="1"/>
    <col min="1792" max="1793" width="5.25" style="152" customWidth="1"/>
    <col min="1794" max="1795" width="9" style="152" hidden="1" customWidth="1"/>
    <col min="1796" max="1796" width="10.875" style="152" customWidth="1"/>
    <col min="1797" max="1797" width="13.25" style="152" customWidth="1"/>
    <col min="1798" max="1798" width="62.125" style="152" customWidth="1"/>
    <col min="1799" max="2044" width="9" style="152"/>
    <col min="2045" max="2045" width="5.875" style="152" customWidth="1"/>
    <col min="2046" max="2046" width="22.75" style="152" customWidth="1"/>
    <col min="2047" max="2047" width="20.75" style="152" customWidth="1"/>
    <col min="2048" max="2049" width="5.25" style="152" customWidth="1"/>
    <col min="2050" max="2051" width="9" style="152" hidden="1" customWidth="1"/>
    <col min="2052" max="2052" width="10.875" style="152" customWidth="1"/>
    <col min="2053" max="2053" width="13.25" style="152" customWidth="1"/>
    <col min="2054" max="2054" width="62.125" style="152" customWidth="1"/>
    <col min="2055" max="2300" width="9" style="152"/>
    <col min="2301" max="2301" width="5.875" style="152" customWidth="1"/>
    <col min="2302" max="2302" width="22.75" style="152" customWidth="1"/>
    <col min="2303" max="2303" width="20.75" style="152" customWidth="1"/>
    <col min="2304" max="2305" width="5.25" style="152" customWidth="1"/>
    <col min="2306" max="2307" width="9" style="152" hidden="1" customWidth="1"/>
    <col min="2308" max="2308" width="10.875" style="152" customWidth="1"/>
    <col min="2309" max="2309" width="13.25" style="152" customWidth="1"/>
    <col min="2310" max="2310" width="62.125" style="152" customWidth="1"/>
    <col min="2311" max="2556" width="9" style="152"/>
    <col min="2557" max="2557" width="5.875" style="152" customWidth="1"/>
    <col min="2558" max="2558" width="22.75" style="152" customWidth="1"/>
    <col min="2559" max="2559" width="20.75" style="152" customWidth="1"/>
    <col min="2560" max="2561" width="5.25" style="152" customWidth="1"/>
    <col min="2562" max="2563" width="9" style="152" hidden="1" customWidth="1"/>
    <col min="2564" max="2564" width="10.875" style="152" customWidth="1"/>
    <col min="2565" max="2565" width="13.25" style="152" customWidth="1"/>
    <col min="2566" max="2566" width="62.125" style="152" customWidth="1"/>
    <col min="2567" max="2812" width="9" style="152"/>
    <col min="2813" max="2813" width="5.875" style="152" customWidth="1"/>
    <col min="2814" max="2814" width="22.75" style="152" customWidth="1"/>
    <col min="2815" max="2815" width="20.75" style="152" customWidth="1"/>
    <col min="2816" max="2817" width="5.25" style="152" customWidth="1"/>
    <col min="2818" max="2819" width="9" style="152" hidden="1" customWidth="1"/>
    <col min="2820" max="2820" width="10.875" style="152" customWidth="1"/>
    <col min="2821" max="2821" width="13.25" style="152" customWidth="1"/>
    <col min="2822" max="2822" width="62.125" style="152" customWidth="1"/>
    <col min="2823" max="3068" width="9" style="152"/>
    <col min="3069" max="3069" width="5.875" style="152" customWidth="1"/>
    <col min="3070" max="3070" width="22.75" style="152" customWidth="1"/>
    <col min="3071" max="3071" width="20.75" style="152" customWidth="1"/>
    <col min="3072" max="3073" width="5.25" style="152" customWidth="1"/>
    <col min="3074" max="3075" width="9" style="152" hidden="1" customWidth="1"/>
    <col min="3076" max="3076" width="10.875" style="152" customWidth="1"/>
    <col min="3077" max="3077" width="13.25" style="152" customWidth="1"/>
    <col min="3078" max="3078" width="62.125" style="152" customWidth="1"/>
    <col min="3079" max="3324" width="9" style="152"/>
    <col min="3325" max="3325" width="5.875" style="152" customWidth="1"/>
    <col min="3326" max="3326" width="22.75" style="152" customWidth="1"/>
    <col min="3327" max="3327" width="20.75" style="152" customWidth="1"/>
    <col min="3328" max="3329" width="5.25" style="152" customWidth="1"/>
    <col min="3330" max="3331" width="9" style="152" hidden="1" customWidth="1"/>
    <col min="3332" max="3332" width="10.875" style="152" customWidth="1"/>
    <col min="3333" max="3333" width="13.25" style="152" customWidth="1"/>
    <col min="3334" max="3334" width="62.125" style="152" customWidth="1"/>
    <col min="3335" max="3580" width="9" style="152"/>
    <col min="3581" max="3581" width="5.875" style="152" customWidth="1"/>
    <col min="3582" max="3582" width="22.75" style="152" customWidth="1"/>
    <col min="3583" max="3583" width="20.75" style="152" customWidth="1"/>
    <col min="3584" max="3585" width="5.25" style="152" customWidth="1"/>
    <col min="3586" max="3587" width="9" style="152" hidden="1" customWidth="1"/>
    <col min="3588" max="3588" width="10.875" style="152" customWidth="1"/>
    <col min="3589" max="3589" width="13.25" style="152" customWidth="1"/>
    <col min="3590" max="3590" width="62.125" style="152" customWidth="1"/>
    <col min="3591" max="3836" width="9" style="152"/>
    <col min="3837" max="3837" width="5.875" style="152" customWidth="1"/>
    <col min="3838" max="3838" width="22.75" style="152" customWidth="1"/>
    <col min="3839" max="3839" width="20.75" style="152" customWidth="1"/>
    <col min="3840" max="3841" width="5.25" style="152" customWidth="1"/>
    <col min="3842" max="3843" width="9" style="152" hidden="1" customWidth="1"/>
    <col min="3844" max="3844" width="10.875" style="152" customWidth="1"/>
    <col min="3845" max="3845" width="13.25" style="152" customWidth="1"/>
    <col min="3846" max="3846" width="62.125" style="152" customWidth="1"/>
    <col min="3847" max="4092" width="9" style="152"/>
    <col min="4093" max="4093" width="5.875" style="152" customWidth="1"/>
    <col min="4094" max="4094" width="22.75" style="152" customWidth="1"/>
    <col min="4095" max="4095" width="20.75" style="152" customWidth="1"/>
    <col min="4096" max="4097" width="5.25" style="152" customWidth="1"/>
    <col min="4098" max="4099" width="9" style="152" hidden="1" customWidth="1"/>
    <col min="4100" max="4100" width="10.875" style="152" customWidth="1"/>
    <col min="4101" max="4101" width="13.25" style="152" customWidth="1"/>
    <col min="4102" max="4102" width="62.125" style="152" customWidth="1"/>
    <col min="4103" max="4348" width="9" style="152"/>
    <col min="4349" max="4349" width="5.875" style="152" customWidth="1"/>
    <col min="4350" max="4350" width="22.75" style="152" customWidth="1"/>
    <col min="4351" max="4351" width="20.75" style="152" customWidth="1"/>
    <col min="4352" max="4353" width="5.25" style="152" customWidth="1"/>
    <col min="4354" max="4355" width="9" style="152" hidden="1" customWidth="1"/>
    <col min="4356" max="4356" width="10.875" style="152" customWidth="1"/>
    <col min="4357" max="4357" width="13.25" style="152" customWidth="1"/>
    <col min="4358" max="4358" width="62.125" style="152" customWidth="1"/>
    <col min="4359" max="4604" width="9" style="152"/>
    <col min="4605" max="4605" width="5.875" style="152" customWidth="1"/>
    <col min="4606" max="4606" width="22.75" style="152" customWidth="1"/>
    <col min="4607" max="4607" width="20.75" style="152" customWidth="1"/>
    <col min="4608" max="4609" width="5.25" style="152" customWidth="1"/>
    <col min="4610" max="4611" width="9" style="152" hidden="1" customWidth="1"/>
    <col min="4612" max="4612" width="10.875" style="152" customWidth="1"/>
    <col min="4613" max="4613" width="13.25" style="152" customWidth="1"/>
    <col min="4614" max="4614" width="62.125" style="152" customWidth="1"/>
    <col min="4615" max="4860" width="9" style="152"/>
    <col min="4861" max="4861" width="5.875" style="152" customWidth="1"/>
    <col min="4862" max="4862" width="22.75" style="152" customWidth="1"/>
    <col min="4863" max="4863" width="20.75" style="152" customWidth="1"/>
    <col min="4864" max="4865" width="5.25" style="152" customWidth="1"/>
    <col min="4866" max="4867" width="9" style="152" hidden="1" customWidth="1"/>
    <col min="4868" max="4868" width="10.875" style="152" customWidth="1"/>
    <col min="4869" max="4869" width="13.25" style="152" customWidth="1"/>
    <col min="4870" max="4870" width="62.125" style="152" customWidth="1"/>
    <col min="4871" max="5116" width="9" style="152"/>
    <col min="5117" max="5117" width="5.875" style="152" customWidth="1"/>
    <col min="5118" max="5118" width="22.75" style="152" customWidth="1"/>
    <col min="5119" max="5119" width="20.75" style="152" customWidth="1"/>
    <col min="5120" max="5121" width="5.25" style="152" customWidth="1"/>
    <col min="5122" max="5123" width="9" style="152" hidden="1" customWidth="1"/>
    <col min="5124" max="5124" width="10.875" style="152" customWidth="1"/>
    <col min="5125" max="5125" width="13.25" style="152" customWidth="1"/>
    <col min="5126" max="5126" width="62.125" style="152" customWidth="1"/>
    <col min="5127" max="5372" width="9" style="152"/>
    <col min="5373" max="5373" width="5.875" style="152" customWidth="1"/>
    <col min="5374" max="5374" width="22.75" style="152" customWidth="1"/>
    <col min="5375" max="5375" width="20.75" style="152" customWidth="1"/>
    <col min="5376" max="5377" width="5.25" style="152" customWidth="1"/>
    <col min="5378" max="5379" width="9" style="152" hidden="1" customWidth="1"/>
    <col min="5380" max="5380" width="10.875" style="152" customWidth="1"/>
    <col min="5381" max="5381" width="13.25" style="152" customWidth="1"/>
    <col min="5382" max="5382" width="62.125" style="152" customWidth="1"/>
    <col min="5383" max="5628" width="9" style="152"/>
    <col min="5629" max="5629" width="5.875" style="152" customWidth="1"/>
    <col min="5630" max="5630" width="22.75" style="152" customWidth="1"/>
    <col min="5631" max="5631" width="20.75" style="152" customWidth="1"/>
    <col min="5632" max="5633" width="5.25" style="152" customWidth="1"/>
    <col min="5634" max="5635" width="9" style="152" hidden="1" customWidth="1"/>
    <col min="5636" max="5636" width="10.875" style="152" customWidth="1"/>
    <col min="5637" max="5637" width="13.25" style="152" customWidth="1"/>
    <col min="5638" max="5638" width="62.125" style="152" customWidth="1"/>
    <col min="5639" max="5884" width="9" style="152"/>
    <col min="5885" max="5885" width="5.875" style="152" customWidth="1"/>
    <col min="5886" max="5886" width="22.75" style="152" customWidth="1"/>
    <col min="5887" max="5887" width="20.75" style="152" customWidth="1"/>
    <col min="5888" max="5889" width="5.25" style="152" customWidth="1"/>
    <col min="5890" max="5891" width="9" style="152" hidden="1" customWidth="1"/>
    <col min="5892" max="5892" width="10.875" style="152" customWidth="1"/>
    <col min="5893" max="5893" width="13.25" style="152" customWidth="1"/>
    <col min="5894" max="5894" width="62.125" style="152" customWidth="1"/>
    <col min="5895" max="6140" width="9" style="152"/>
    <col min="6141" max="6141" width="5.875" style="152" customWidth="1"/>
    <col min="6142" max="6142" width="22.75" style="152" customWidth="1"/>
    <col min="6143" max="6143" width="20.75" style="152" customWidth="1"/>
    <col min="6144" max="6145" width="5.25" style="152" customWidth="1"/>
    <col min="6146" max="6147" width="9" style="152" hidden="1" customWidth="1"/>
    <col min="6148" max="6148" width="10.875" style="152" customWidth="1"/>
    <col min="6149" max="6149" width="13.25" style="152" customWidth="1"/>
    <col min="6150" max="6150" width="62.125" style="152" customWidth="1"/>
    <col min="6151" max="6396" width="9" style="152"/>
    <col min="6397" max="6397" width="5.875" style="152" customWidth="1"/>
    <col min="6398" max="6398" width="22.75" style="152" customWidth="1"/>
    <col min="6399" max="6399" width="20.75" style="152" customWidth="1"/>
    <col min="6400" max="6401" width="5.25" style="152" customWidth="1"/>
    <col min="6402" max="6403" width="9" style="152" hidden="1" customWidth="1"/>
    <col min="6404" max="6404" width="10.875" style="152" customWidth="1"/>
    <col min="6405" max="6405" width="13.25" style="152" customWidth="1"/>
    <col min="6406" max="6406" width="62.125" style="152" customWidth="1"/>
    <col min="6407" max="6652" width="9" style="152"/>
    <col min="6653" max="6653" width="5.875" style="152" customWidth="1"/>
    <col min="6654" max="6654" width="22.75" style="152" customWidth="1"/>
    <col min="6655" max="6655" width="20.75" style="152" customWidth="1"/>
    <col min="6656" max="6657" width="5.25" style="152" customWidth="1"/>
    <col min="6658" max="6659" width="9" style="152" hidden="1" customWidth="1"/>
    <col min="6660" max="6660" width="10.875" style="152" customWidth="1"/>
    <col min="6661" max="6661" width="13.25" style="152" customWidth="1"/>
    <col min="6662" max="6662" width="62.125" style="152" customWidth="1"/>
    <col min="6663" max="6908" width="9" style="152"/>
    <col min="6909" max="6909" width="5.875" style="152" customWidth="1"/>
    <col min="6910" max="6910" width="22.75" style="152" customWidth="1"/>
    <col min="6911" max="6911" width="20.75" style="152" customWidth="1"/>
    <col min="6912" max="6913" width="5.25" style="152" customWidth="1"/>
    <col min="6914" max="6915" width="9" style="152" hidden="1" customWidth="1"/>
    <col min="6916" max="6916" width="10.875" style="152" customWidth="1"/>
    <col min="6917" max="6917" width="13.25" style="152" customWidth="1"/>
    <col min="6918" max="6918" width="62.125" style="152" customWidth="1"/>
    <col min="6919" max="7164" width="9" style="152"/>
    <col min="7165" max="7165" width="5.875" style="152" customWidth="1"/>
    <col min="7166" max="7166" width="22.75" style="152" customWidth="1"/>
    <col min="7167" max="7167" width="20.75" style="152" customWidth="1"/>
    <col min="7168" max="7169" width="5.25" style="152" customWidth="1"/>
    <col min="7170" max="7171" width="9" style="152" hidden="1" customWidth="1"/>
    <col min="7172" max="7172" width="10.875" style="152" customWidth="1"/>
    <col min="7173" max="7173" width="13.25" style="152" customWidth="1"/>
    <col min="7174" max="7174" width="62.125" style="152" customWidth="1"/>
    <col min="7175" max="7420" width="9" style="152"/>
    <col min="7421" max="7421" width="5.875" style="152" customWidth="1"/>
    <col min="7422" max="7422" width="22.75" style="152" customWidth="1"/>
    <col min="7423" max="7423" width="20.75" style="152" customWidth="1"/>
    <col min="7424" max="7425" width="5.25" style="152" customWidth="1"/>
    <col min="7426" max="7427" width="9" style="152" hidden="1" customWidth="1"/>
    <col min="7428" max="7428" width="10.875" style="152" customWidth="1"/>
    <col min="7429" max="7429" width="13.25" style="152" customWidth="1"/>
    <col min="7430" max="7430" width="62.125" style="152" customWidth="1"/>
    <col min="7431" max="7676" width="9" style="152"/>
    <col min="7677" max="7677" width="5.875" style="152" customWidth="1"/>
    <col min="7678" max="7678" width="22.75" style="152" customWidth="1"/>
    <col min="7679" max="7679" width="20.75" style="152" customWidth="1"/>
    <col min="7680" max="7681" width="5.25" style="152" customWidth="1"/>
    <col min="7682" max="7683" width="9" style="152" hidden="1" customWidth="1"/>
    <col min="7684" max="7684" width="10.875" style="152" customWidth="1"/>
    <col min="7685" max="7685" width="13.25" style="152" customWidth="1"/>
    <col min="7686" max="7686" width="62.125" style="152" customWidth="1"/>
    <col min="7687" max="7932" width="9" style="152"/>
    <col min="7933" max="7933" width="5.875" style="152" customWidth="1"/>
    <col min="7934" max="7934" width="22.75" style="152" customWidth="1"/>
    <col min="7935" max="7935" width="20.75" style="152" customWidth="1"/>
    <col min="7936" max="7937" width="5.25" style="152" customWidth="1"/>
    <col min="7938" max="7939" width="9" style="152" hidden="1" customWidth="1"/>
    <col min="7940" max="7940" width="10.875" style="152" customWidth="1"/>
    <col min="7941" max="7941" width="13.25" style="152" customWidth="1"/>
    <col min="7942" max="7942" width="62.125" style="152" customWidth="1"/>
    <col min="7943" max="8188" width="9" style="152"/>
    <col min="8189" max="8189" width="5.875" style="152" customWidth="1"/>
    <col min="8190" max="8190" width="22.75" style="152" customWidth="1"/>
    <col min="8191" max="8191" width="20.75" style="152" customWidth="1"/>
    <col min="8192" max="8193" width="5.25" style="152" customWidth="1"/>
    <col min="8194" max="8195" width="9" style="152" hidden="1" customWidth="1"/>
    <col min="8196" max="8196" width="10.875" style="152" customWidth="1"/>
    <col min="8197" max="8197" width="13.25" style="152" customWidth="1"/>
    <col min="8198" max="8198" width="62.125" style="152" customWidth="1"/>
    <col min="8199" max="8444" width="9" style="152"/>
    <col min="8445" max="8445" width="5.875" style="152" customWidth="1"/>
    <col min="8446" max="8446" width="22.75" style="152" customWidth="1"/>
    <col min="8447" max="8447" width="20.75" style="152" customWidth="1"/>
    <col min="8448" max="8449" width="5.25" style="152" customWidth="1"/>
    <col min="8450" max="8451" width="9" style="152" hidden="1" customWidth="1"/>
    <col min="8452" max="8452" width="10.875" style="152" customWidth="1"/>
    <col min="8453" max="8453" width="13.25" style="152" customWidth="1"/>
    <col min="8454" max="8454" width="62.125" style="152" customWidth="1"/>
    <col min="8455" max="8700" width="9" style="152"/>
    <col min="8701" max="8701" width="5.875" style="152" customWidth="1"/>
    <col min="8702" max="8702" width="22.75" style="152" customWidth="1"/>
    <col min="8703" max="8703" width="20.75" style="152" customWidth="1"/>
    <col min="8704" max="8705" width="5.25" style="152" customWidth="1"/>
    <col min="8706" max="8707" width="9" style="152" hidden="1" customWidth="1"/>
    <col min="8708" max="8708" width="10.875" style="152" customWidth="1"/>
    <col min="8709" max="8709" width="13.25" style="152" customWidth="1"/>
    <col min="8710" max="8710" width="62.125" style="152" customWidth="1"/>
    <col min="8711" max="8956" width="9" style="152"/>
    <col min="8957" max="8957" width="5.875" style="152" customWidth="1"/>
    <col min="8958" max="8958" width="22.75" style="152" customWidth="1"/>
    <col min="8959" max="8959" width="20.75" style="152" customWidth="1"/>
    <col min="8960" max="8961" width="5.25" style="152" customWidth="1"/>
    <col min="8962" max="8963" width="9" style="152" hidden="1" customWidth="1"/>
    <col min="8964" max="8964" width="10.875" style="152" customWidth="1"/>
    <col min="8965" max="8965" width="13.25" style="152" customWidth="1"/>
    <col min="8966" max="8966" width="62.125" style="152" customWidth="1"/>
    <col min="8967" max="9212" width="9" style="152"/>
    <col min="9213" max="9213" width="5.875" style="152" customWidth="1"/>
    <col min="9214" max="9214" width="22.75" style="152" customWidth="1"/>
    <col min="9215" max="9215" width="20.75" style="152" customWidth="1"/>
    <col min="9216" max="9217" width="5.25" style="152" customWidth="1"/>
    <col min="9218" max="9219" width="9" style="152" hidden="1" customWidth="1"/>
    <col min="9220" max="9220" width="10.875" style="152" customWidth="1"/>
    <col min="9221" max="9221" width="13.25" style="152" customWidth="1"/>
    <col min="9222" max="9222" width="62.125" style="152" customWidth="1"/>
    <col min="9223" max="9468" width="9" style="152"/>
    <col min="9469" max="9469" width="5.875" style="152" customWidth="1"/>
    <col min="9470" max="9470" width="22.75" style="152" customWidth="1"/>
    <col min="9471" max="9471" width="20.75" style="152" customWidth="1"/>
    <col min="9472" max="9473" width="5.25" style="152" customWidth="1"/>
    <col min="9474" max="9475" width="9" style="152" hidden="1" customWidth="1"/>
    <col min="9476" max="9476" width="10.875" style="152" customWidth="1"/>
    <col min="9477" max="9477" width="13.25" style="152" customWidth="1"/>
    <col min="9478" max="9478" width="62.125" style="152" customWidth="1"/>
    <col min="9479" max="9724" width="9" style="152"/>
    <col min="9725" max="9725" width="5.875" style="152" customWidth="1"/>
    <col min="9726" max="9726" width="22.75" style="152" customWidth="1"/>
    <col min="9727" max="9727" width="20.75" style="152" customWidth="1"/>
    <col min="9728" max="9729" width="5.25" style="152" customWidth="1"/>
    <col min="9730" max="9731" width="9" style="152" hidden="1" customWidth="1"/>
    <col min="9732" max="9732" width="10.875" style="152" customWidth="1"/>
    <col min="9733" max="9733" width="13.25" style="152" customWidth="1"/>
    <col min="9734" max="9734" width="62.125" style="152" customWidth="1"/>
    <col min="9735" max="9980" width="9" style="152"/>
    <col min="9981" max="9981" width="5.875" style="152" customWidth="1"/>
    <col min="9982" max="9982" width="22.75" style="152" customWidth="1"/>
    <col min="9983" max="9983" width="20.75" style="152" customWidth="1"/>
    <col min="9984" max="9985" width="5.25" style="152" customWidth="1"/>
    <col min="9986" max="9987" width="9" style="152" hidden="1" customWidth="1"/>
    <col min="9988" max="9988" width="10.875" style="152" customWidth="1"/>
    <col min="9989" max="9989" width="13.25" style="152" customWidth="1"/>
    <col min="9990" max="9990" width="62.125" style="152" customWidth="1"/>
    <col min="9991" max="10236" width="9" style="152"/>
    <col min="10237" max="10237" width="5.875" style="152" customWidth="1"/>
    <col min="10238" max="10238" width="22.75" style="152" customWidth="1"/>
    <col min="10239" max="10239" width="20.75" style="152" customWidth="1"/>
    <col min="10240" max="10241" width="5.25" style="152" customWidth="1"/>
    <col min="10242" max="10243" width="9" style="152" hidden="1" customWidth="1"/>
    <col min="10244" max="10244" width="10.875" style="152" customWidth="1"/>
    <col min="10245" max="10245" width="13.25" style="152" customWidth="1"/>
    <col min="10246" max="10246" width="62.125" style="152" customWidth="1"/>
    <col min="10247" max="10492" width="9" style="152"/>
    <col min="10493" max="10493" width="5.875" style="152" customWidth="1"/>
    <col min="10494" max="10494" width="22.75" style="152" customWidth="1"/>
    <col min="10495" max="10495" width="20.75" style="152" customWidth="1"/>
    <col min="10496" max="10497" width="5.25" style="152" customWidth="1"/>
    <col min="10498" max="10499" width="9" style="152" hidden="1" customWidth="1"/>
    <col min="10500" max="10500" width="10.875" style="152" customWidth="1"/>
    <col min="10501" max="10501" width="13.25" style="152" customWidth="1"/>
    <col min="10502" max="10502" width="62.125" style="152" customWidth="1"/>
    <col min="10503" max="10748" width="9" style="152"/>
    <col min="10749" max="10749" width="5.875" style="152" customWidth="1"/>
    <col min="10750" max="10750" width="22.75" style="152" customWidth="1"/>
    <col min="10751" max="10751" width="20.75" style="152" customWidth="1"/>
    <col min="10752" max="10753" width="5.25" style="152" customWidth="1"/>
    <col min="10754" max="10755" width="9" style="152" hidden="1" customWidth="1"/>
    <col min="10756" max="10756" width="10.875" style="152" customWidth="1"/>
    <col min="10757" max="10757" width="13.25" style="152" customWidth="1"/>
    <col min="10758" max="10758" width="62.125" style="152" customWidth="1"/>
    <col min="10759" max="11004" width="9" style="152"/>
    <col min="11005" max="11005" width="5.875" style="152" customWidth="1"/>
    <col min="11006" max="11006" width="22.75" style="152" customWidth="1"/>
    <col min="11007" max="11007" width="20.75" style="152" customWidth="1"/>
    <col min="11008" max="11009" width="5.25" style="152" customWidth="1"/>
    <col min="11010" max="11011" width="9" style="152" hidden="1" customWidth="1"/>
    <col min="11012" max="11012" width="10.875" style="152" customWidth="1"/>
    <col min="11013" max="11013" width="13.25" style="152" customWidth="1"/>
    <col min="11014" max="11014" width="62.125" style="152" customWidth="1"/>
    <col min="11015" max="11260" width="9" style="152"/>
    <col min="11261" max="11261" width="5.875" style="152" customWidth="1"/>
    <col min="11262" max="11262" width="22.75" style="152" customWidth="1"/>
    <col min="11263" max="11263" width="20.75" style="152" customWidth="1"/>
    <col min="11264" max="11265" width="5.25" style="152" customWidth="1"/>
    <col min="11266" max="11267" width="9" style="152" hidden="1" customWidth="1"/>
    <col min="11268" max="11268" width="10.875" style="152" customWidth="1"/>
    <col min="11269" max="11269" width="13.25" style="152" customWidth="1"/>
    <col min="11270" max="11270" width="62.125" style="152" customWidth="1"/>
    <col min="11271" max="11516" width="9" style="152"/>
    <col min="11517" max="11517" width="5.875" style="152" customWidth="1"/>
    <col min="11518" max="11518" width="22.75" style="152" customWidth="1"/>
    <col min="11519" max="11519" width="20.75" style="152" customWidth="1"/>
    <col min="11520" max="11521" width="5.25" style="152" customWidth="1"/>
    <col min="11522" max="11523" width="9" style="152" hidden="1" customWidth="1"/>
    <col min="11524" max="11524" width="10.875" style="152" customWidth="1"/>
    <col min="11525" max="11525" width="13.25" style="152" customWidth="1"/>
    <col min="11526" max="11526" width="62.125" style="152" customWidth="1"/>
    <col min="11527" max="11772" width="9" style="152"/>
    <col min="11773" max="11773" width="5.875" style="152" customWidth="1"/>
    <col min="11774" max="11774" width="22.75" style="152" customWidth="1"/>
    <col min="11775" max="11775" width="20.75" style="152" customWidth="1"/>
    <col min="11776" max="11777" width="5.25" style="152" customWidth="1"/>
    <col min="11778" max="11779" width="9" style="152" hidden="1" customWidth="1"/>
    <col min="11780" max="11780" width="10.875" style="152" customWidth="1"/>
    <col min="11781" max="11781" width="13.25" style="152" customWidth="1"/>
    <col min="11782" max="11782" width="62.125" style="152" customWidth="1"/>
    <col min="11783" max="12028" width="9" style="152"/>
    <col min="12029" max="12029" width="5.875" style="152" customWidth="1"/>
    <col min="12030" max="12030" width="22.75" style="152" customWidth="1"/>
    <col min="12031" max="12031" width="20.75" style="152" customWidth="1"/>
    <col min="12032" max="12033" width="5.25" style="152" customWidth="1"/>
    <col min="12034" max="12035" width="9" style="152" hidden="1" customWidth="1"/>
    <col min="12036" max="12036" width="10.875" style="152" customWidth="1"/>
    <col min="12037" max="12037" width="13.25" style="152" customWidth="1"/>
    <col min="12038" max="12038" width="62.125" style="152" customWidth="1"/>
    <col min="12039" max="12284" width="9" style="152"/>
    <col min="12285" max="12285" width="5.875" style="152" customWidth="1"/>
    <col min="12286" max="12286" width="22.75" style="152" customWidth="1"/>
    <col min="12287" max="12287" width="20.75" style="152" customWidth="1"/>
    <col min="12288" max="12289" width="5.25" style="152" customWidth="1"/>
    <col min="12290" max="12291" width="9" style="152" hidden="1" customWidth="1"/>
    <col min="12292" max="12292" width="10.875" style="152" customWidth="1"/>
    <col min="12293" max="12293" width="13.25" style="152" customWidth="1"/>
    <col min="12294" max="12294" width="62.125" style="152" customWidth="1"/>
    <col min="12295" max="12540" width="9" style="152"/>
    <col min="12541" max="12541" width="5.875" style="152" customWidth="1"/>
    <col min="12542" max="12542" width="22.75" style="152" customWidth="1"/>
    <col min="12543" max="12543" width="20.75" style="152" customWidth="1"/>
    <col min="12544" max="12545" width="5.25" style="152" customWidth="1"/>
    <col min="12546" max="12547" width="9" style="152" hidden="1" customWidth="1"/>
    <col min="12548" max="12548" width="10.875" style="152" customWidth="1"/>
    <col min="12549" max="12549" width="13.25" style="152" customWidth="1"/>
    <col min="12550" max="12550" width="62.125" style="152" customWidth="1"/>
    <col min="12551" max="12796" width="9" style="152"/>
    <col min="12797" max="12797" width="5.875" style="152" customWidth="1"/>
    <col min="12798" max="12798" width="22.75" style="152" customWidth="1"/>
    <col min="12799" max="12799" width="20.75" style="152" customWidth="1"/>
    <col min="12800" max="12801" width="5.25" style="152" customWidth="1"/>
    <col min="12802" max="12803" width="9" style="152" hidden="1" customWidth="1"/>
    <col min="12804" max="12804" width="10.875" style="152" customWidth="1"/>
    <col min="12805" max="12805" width="13.25" style="152" customWidth="1"/>
    <col min="12806" max="12806" width="62.125" style="152" customWidth="1"/>
    <col min="12807" max="13052" width="9" style="152"/>
    <col min="13053" max="13053" width="5.875" style="152" customWidth="1"/>
    <col min="13054" max="13054" width="22.75" style="152" customWidth="1"/>
    <col min="13055" max="13055" width="20.75" style="152" customWidth="1"/>
    <col min="13056" max="13057" width="5.25" style="152" customWidth="1"/>
    <col min="13058" max="13059" width="9" style="152" hidden="1" customWidth="1"/>
    <col min="13060" max="13060" width="10.875" style="152" customWidth="1"/>
    <col min="13061" max="13061" width="13.25" style="152" customWidth="1"/>
    <col min="13062" max="13062" width="62.125" style="152" customWidth="1"/>
    <col min="13063" max="13308" width="9" style="152"/>
    <col min="13309" max="13309" width="5.875" style="152" customWidth="1"/>
    <col min="13310" max="13310" width="22.75" style="152" customWidth="1"/>
    <col min="13311" max="13311" width="20.75" style="152" customWidth="1"/>
    <col min="13312" max="13313" width="5.25" style="152" customWidth="1"/>
    <col min="13314" max="13315" width="9" style="152" hidden="1" customWidth="1"/>
    <col min="13316" max="13316" width="10.875" style="152" customWidth="1"/>
    <col min="13317" max="13317" width="13.25" style="152" customWidth="1"/>
    <col min="13318" max="13318" width="62.125" style="152" customWidth="1"/>
    <col min="13319" max="13564" width="9" style="152"/>
    <col min="13565" max="13565" width="5.875" style="152" customWidth="1"/>
    <col min="13566" max="13566" width="22.75" style="152" customWidth="1"/>
    <col min="13567" max="13567" width="20.75" style="152" customWidth="1"/>
    <col min="13568" max="13569" width="5.25" style="152" customWidth="1"/>
    <col min="13570" max="13571" width="9" style="152" hidden="1" customWidth="1"/>
    <col min="13572" max="13572" width="10.875" style="152" customWidth="1"/>
    <col min="13573" max="13573" width="13.25" style="152" customWidth="1"/>
    <col min="13574" max="13574" width="62.125" style="152" customWidth="1"/>
    <col min="13575" max="13820" width="9" style="152"/>
    <col min="13821" max="13821" width="5.875" style="152" customWidth="1"/>
    <col min="13822" max="13822" width="22.75" style="152" customWidth="1"/>
    <col min="13823" max="13823" width="20.75" style="152" customWidth="1"/>
    <col min="13824" max="13825" width="5.25" style="152" customWidth="1"/>
    <col min="13826" max="13827" width="9" style="152" hidden="1" customWidth="1"/>
    <col min="13828" max="13828" width="10.875" style="152" customWidth="1"/>
    <col min="13829" max="13829" width="13.25" style="152" customWidth="1"/>
    <col min="13830" max="13830" width="62.125" style="152" customWidth="1"/>
    <col min="13831" max="14076" width="9" style="152"/>
    <col min="14077" max="14077" width="5.875" style="152" customWidth="1"/>
    <col min="14078" max="14078" width="22.75" style="152" customWidth="1"/>
    <col min="14079" max="14079" width="20.75" style="152" customWidth="1"/>
    <col min="14080" max="14081" width="5.25" style="152" customWidth="1"/>
    <col min="14082" max="14083" width="9" style="152" hidden="1" customWidth="1"/>
    <col min="14084" max="14084" width="10.875" style="152" customWidth="1"/>
    <col min="14085" max="14085" width="13.25" style="152" customWidth="1"/>
    <col min="14086" max="14086" width="62.125" style="152" customWidth="1"/>
    <col min="14087" max="14332" width="9" style="152"/>
    <col min="14333" max="14333" width="5.875" style="152" customWidth="1"/>
    <col min="14334" max="14334" width="22.75" style="152" customWidth="1"/>
    <col min="14335" max="14335" width="20.75" style="152" customWidth="1"/>
    <col min="14336" max="14337" width="5.25" style="152" customWidth="1"/>
    <col min="14338" max="14339" width="9" style="152" hidden="1" customWidth="1"/>
    <col min="14340" max="14340" width="10.875" style="152" customWidth="1"/>
    <col min="14341" max="14341" width="13.25" style="152" customWidth="1"/>
    <col min="14342" max="14342" width="62.125" style="152" customWidth="1"/>
    <col min="14343" max="14588" width="9" style="152"/>
    <col min="14589" max="14589" width="5.875" style="152" customWidth="1"/>
    <col min="14590" max="14590" width="22.75" style="152" customWidth="1"/>
    <col min="14591" max="14591" width="20.75" style="152" customWidth="1"/>
    <col min="14592" max="14593" width="5.25" style="152" customWidth="1"/>
    <col min="14594" max="14595" width="9" style="152" hidden="1" customWidth="1"/>
    <col min="14596" max="14596" width="10.875" style="152" customWidth="1"/>
    <col min="14597" max="14597" width="13.25" style="152" customWidth="1"/>
    <col min="14598" max="14598" width="62.125" style="152" customWidth="1"/>
    <col min="14599" max="14844" width="9" style="152"/>
    <col min="14845" max="14845" width="5.875" style="152" customWidth="1"/>
    <col min="14846" max="14846" width="22.75" style="152" customWidth="1"/>
    <col min="14847" max="14847" width="20.75" style="152" customWidth="1"/>
    <col min="14848" max="14849" width="5.25" style="152" customWidth="1"/>
    <col min="14850" max="14851" width="9" style="152" hidden="1" customWidth="1"/>
    <col min="14852" max="14852" width="10.875" style="152" customWidth="1"/>
    <col min="14853" max="14853" width="13.25" style="152" customWidth="1"/>
    <col min="14854" max="14854" width="62.125" style="152" customWidth="1"/>
    <col min="14855" max="15100" width="9" style="152"/>
    <col min="15101" max="15101" width="5.875" style="152" customWidth="1"/>
    <col min="15102" max="15102" width="22.75" style="152" customWidth="1"/>
    <col min="15103" max="15103" width="20.75" style="152" customWidth="1"/>
    <col min="15104" max="15105" width="5.25" style="152" customWidth="1"/>
    <col min="15106" max="15107" width="9" style="152" hidden="1" customWidth="1"/>
    <col min="15108" max="15108" width="10.875" style="152" customWidth="1"/>
    <col min="15109" max="15109" width="13.25" style="152" customWidth="1"/>
    <col min="15110" max="15110" width="62.125" style="152" customWidth="1"/>
    <col min="15111" max="15356" width="9" style="152"/>
    <col min="15357" max="15357" width="5.875" style="152" customWidth="1"/>
    <col min="15358" max="15358" width="22.75" style="152" customWidth="1"/>
    <col min="15359" max="15359" width="20.75" style="152" customWidth="1"/>
    <col min="15360" max="15361" width="5.25" style="152" customWidth="1"/>
    <col min="15362" max="15363" width="9" style="152" hidden="1" customWidth="1"/>
    <col min="15364" max="15364" width="10.875" style="152" customWidth="1"/>
    <col min="15365" max="15365" width="13.25" style="152" customWidth="1"/>
    <col min="15366" max="15366" width="62.125" style="152" customWidth="1"/>
    <col min="15367" max="15612" width="9" style="152"/>
    <col min="15613" max="15613" width="5.875" style="152" customWidth="1"/>
    <col min="15614" max="15614" width="22.75" style="152" customWidth="1"/>
    <col min="15615" max="15615" width="20.75" style="152" customWidth="1"/>
    <col min="15616" max="15617" width="5.25" style="152" customWidth="1"/>
    <col min="15618" max="15619" width="9" style="152" hidden="1" customWidth="1"/>
    <col min="15620" max="15620" width="10.875" style="152" customWidth="1"/>
    <col min="15621" max="15621" width="13.25" style="152" customWidth="1"/>
    <col min="15622" max="15622" width="62.125" style="152" customWidth="1"/>
    <col min="15623" max="15868" width="9" style="152"/>
    <col min="15869" max="15869" width="5.875" style="152" customWidth="1"/>
    <col min="15870" max="15870" width="22.75" style="152" customWidth="1"/>
    <col min="15871" max="15871" width="20.75" style="152" customWidth="1"/>
    <col min="15872" max="15873" width="5.25" style="152" customWidth="1"/>
    <col min="15874" max="15875" width="9" style="152" hidden="1" customWidth="1"/>
    <col min="15876" max="15876" width="10.875" style="152" customWidth="1"/>
    <col min="15877" max="15877" width="13.25" style="152" customWidth="1"/>
    <col min="15878" max="15878" width="62.125" style="152" customWidth="1"/>
    <col min="15879" max="16124" width="9" style="152"/>
    <col min="16125" max="16125" width="5.875" style="152" customWidth="1"/>
    <col min="16126" max="16126" width="22.75" style="152" customWidth="1"/>
    <col min="16127" max="16127" width="20.75" style="152" customWidth="1"/>
    <col min="16128" max="16129" width="5.25" style="152" customWidth="1"/>
    <col min="16130" max="16131" width="9" style="152" hidden="1" customWidth="1"/>
    <col min="16132" max="16132" width="10.875" style="152" customWidth="1"/>
    <col min="16133" max="16133" width="13.25" style="152" customWidth="1"/>
    <col min="16134" max="16134" width="62.125" style="152" customWidth="1"/>
    <col min="16135" max="16384" width="9" style="152"/>
  </cols>
  <sheetData>
    <row r="1" spans="1:6" s="112" customFormat="1" ht="30.75" customHeight="1" thickBot="1">
      <c r="A1" s="156" t="s">
        <v>206</v>
      </c>
      <c r="B1" s="157"/>
      <c r="C1" s="157"/>
      <c r="D1" s="156"/>
      <c r="E1" s="156"/>
      <c r="F1" s="157"/>
    </row>
    <row r="2" spans="1:6" s="115" customFormat="1" ht="26.1" customHeight="1">
      <c r="A2" s="158" t="s">
        <v>1</v>
      </c>
      <c r="B2" s="159" t="s">
        <v>14</v>
      </c>
      <c r="C2" s="159" t="s">
        <v>15</v>
      </c>
      <c r="D2" s="160" t="s">
        <v>4</v>
      </c>
      <c r="E2" s="160" t="s">
        <v>3</v>
      </c>
      <c r="F2" s="161" t="s">
        <v>5</v>
      </c>
    </row>
    <row r="3" spans="1:6" s="124" customFormat="1" ht="27.95" customHeight="1">
      <c r="A3" s="162" t="s">
        <v>207</v>
      </c>
      <c r="B3" s="163"/>
      <c r="C3" s="163"/>
      <c r="D3" s="164"/>
      <c r="E3" s="164"/>
      <c r="F3" s="98"/>
    </row>
    <row r="4" spans="1:6" s="169" customFormat="1" ht="27.95" customHeight="1">
      <c r="A4" s="162" t="s">
        <v>86</v>
      </c>
      <c r="B4" s="165"/>
      <c r="C4" s="166"/>
      <c r="D4" s="167"/>
      <c r="E4" s="167"/>
      <c r="F4" s="168"/>
    </row>
    <row r="5" spans="1:6" s="124" customFormat="1" ht="27.95" customHeight="1">
      <c r="A5" s="170">
        <v>1</v>
      </c>
      <c r="B5" s="171" t="s">
        <v>208</v>
      </c>
      <c r="C5" s="171" t="s">
        <v>209</v>
      </c>
      <c r="D5" s="172" t="s">
        <v>39</v>
      </c>
      <c r="E5" s="173">
        <v>1</v>
      </c>
      <c r="F5" s="174" t="s">
        <v>210</v>
      </c>
    </row>
    <row r="6" spans="1:6" s="124" customFormat="1" ht="27.95" customHeight="1">
      <c r="A6" s="170">
        <v>2</v>
      </c>
      <c r="B6" s="171" t="s">
        <v>325</v>
      </c>
      <c r="C6" s="171" t="s">
        <v>326</v>
      </c>
      <c r="D6" s="172" t="s">
        <v>211</v>
      </c>
      <c r="E6" s="173">
        <v>11</v>
      </c>
      <c r="F6" s="174" t="s">
        <v>212</v>
      </c>
    </row>
    <row r="7" spans="1:6" s="124" customFormat="1" ht="27.95" customHeight="1">
      <c r="A7" s="170">
        <v>3</v>
      </c>
      <c r="B7" s="171" t="s">
        <v>213</v>
      </c>
      <c r="C7" s="171" t="s">
        <v>214</v>
      </c>
      <c r="D7" s="172" t="s">
        <v>52</v>
      </c>
      <c r="E7" s="173">
        <v>1</v>
      </c>
      <c r="F7" s="174" t="s">
        <v>215</v>
      </c>
    </row>
    <row r="8" spans="1:6" s="115" customFormat="1" ht="27.95" customHeight="1">
      <c r="A8" s="170">
        <v>4</v>
      </c>
      <c r="B8" s="175" t="s">
        <v>216</v>
      </c>
      <c r="C8" s="175" t="s">
        <v>214</v>
      </c>
      <c r="D8" s="172" t="s">
        <v>52</v>
      </c>
      <c r="E8" s="176">
        <v>6</v>
      </c>
      <c r="F8" s="174" t="s">
        <v>215</v>
      </c>
    </row>
    <row r="9" spans="1:6" s="124" customFormat="1" ht="27.95" customHeight="1">
      <c r="A9" s="170">
        <v>5</v>
      </c>
      <c r="B9" s="175" t="s">
        <v>217</v>
      </c>
      <c r="C9" s="175" t="s">
        <v>218</v>
      </c>
      <c r="D9" s="172" t="s">
        <v>52</v>
      </c>
      <c r="E9" s="176">
        <v>2</v>
      </c>
      <c r="F9" s="174" t="s">
        <v>215</v>
      </c>
    </row>
    <row r="10" spans="1:6" s="124" customFormat="1" ht="27.95" customHeight="1">
      <c r="A10" s="170">
        <v>6</v>
      </c>
      <c r="B10" s="175" t="s">
        <v>219</v>
      </c>
      <c r="C10" s="175" t="s">
        <v>214</v>
      </c>
      <c r="D10" s="172" t="s">
        <v>52</v>
      </c>
      <c r="E10" s="176">
        <v>2</v>
      </c>
      <c r="F10" s="174" t="s">
        <v>215</v>
      </c>
    </row>
    <row r="11" spans="1:6" s="115" customFormat="1" ht="27.95" customHeight="1">
      <c r="A11" s="170">
        <v>7</v>
      </c>
      <c r="B11" s="175" t="s">
        <v>220</v>
      </c>
      <c r="C11" s="175" t="s">
        <v>221</v>
      </c>
      <c r="D11" s="172" t="s">
        <v>52</v>
      </c>
      <c r="E11" s="176">
        <v>10</v>
      </c>
      <c r="F11" s="174" t="s">
        <v>185</v>
      </c>
    </row>
    <row r="12" spans="1:6" s="124" customFormat="1" ht="27.95" customHeight="1">
      <c r="A12" s="170">
        <v>8</v>
      </c>
      <c r="B12" s="177" t="s">
        <v>222</v>
      </c>
      <c r="C12" s="175" t="s">
        <v>223</v>
      </c>
      <c r="D12" s="172" t="s">
        <v>99</v>
      </c>
      <c r="E12" s="176">
        <v>240</v>
      </c>
      <c r="F12" s="174" t="s">
        <v>224</v>
      </c>
    </row>
    <row r="13" spans="1:6" s="124" customFormat="1" ht="27.95" customHeight="1">
      <c r="A13" s="170">
        <v>9</v>
      </c>
      <c r="B13" s="177" t="s">
        <v>222</v>
      </c>
      <c r="C13" s="175" t="s">
        <v>327</v>
      </c>
      <c r="D13" s="172" t="s">
        <v>99</v>
      </c>
      <c r="E13" s="176">
        <f>120+90</f>
        <v>210</v>
      </c>
      <c r="F13" s="174" t="s">
        <v>224</v>
      </c>
    </row>
    <row r="14" spans="1:6" s="124" customFormat="1" ht="27.95" customHeight="1">
      <c r="A14" s="170">
        <v>10</v>
      </c>
      <c r="B14" s="178" t="s">
        <v>225</v>
      </c>
      <c r="C14" s="175" t="s">
        <v>328</v>
      </c>
      <c r="D14" s="172" t="s">
        <v>99</v>
      </c>
      <c r="E14" s="173">
        <v>40</v>
      </c>
      <c r="F14" s="174" t="s">
        <v>185</v>
      </c>
    </row>
    <row r="15" spans="1:6" s="124" customFormat="1" ht="27.95" customHeight="1">
      <c r="A15" s="170">
        <v>11</v>
      </c>
      <c r="B15" s="178" t="s">
        <v>225</v>
      </c>
      <c r="C15" s="175" t="s">
        <v>226</v>
      </c>
      <c r="D15" s="172" t="s">
        <v>99</v>
      </c>
      <c r="E15" s="173">
        <v>60</v>
      </c>
      <c r="F15" s="174" t="s">
        <v>185</v>
      </c>
    </row>
    <row r="16" spans="1:6" s="124" customFormat="1" ht="27.95" customHeight="1">
      <c r="A16" s="104" t="s">
        <v>17</v>
      </c>
      <c r="B16" s="163"/>
      <c r="C16" s="163"/>
      <c r="D16" s="164"/>
      <c r="E16" s="164"/>
      <c r="F16" s="98"/>
    </row>
    <row r="17" spans="1:6" s="124" customFormat="1" ht="27.95" customHeight="1">
      <c r="A17" s="170">
        <v>1</v>
      </c>
      <c r="B17" s="171" t="s">
        <v>208</v>
      </c>
      <c r="C17" s="171" t="s">
        <v>209</v>
      </c>
      <c r="D17" s="172" t="s">
        <v>39</v>
      </c>
      <c r="E17" s="173">
        <v>1</v>
      </c>
      <c r="F17" s="174" t="s">
        <v>210</v>
      </c>
    </row>
    <row r="18" spans="1:6" s="124" customFormat="1" ht="27.95" customHeight="1">
      <c r="A18" s="170">
        <v>2</v>
      </c>
      <c r="B18" s="171" t="s">
        <v>325</v>
      </c>
      <c r="C18" s="171" t="s">
        <v>326</v>
      </c>
      <c r="D18" s="172" t="s">
        <v>211</v>
      </c>
      <c r="E18" s="173">
        <v>12</v>
      </c>
      <c r="F18" s="174" t="s">
        <v>212</v>
      </c>
    </row>
    <row r="19" spans="1:6" s="124" customFormat="1" ht="27.95" customHeight="1">
      <c r="A19" s="170">
        <v>3</v>
      </c>
      <c r="B19" s="171" t="s">
        <v>213</v>
      </c>
      <c r="C19" s="171" t="s">
        <v>214</v>
      </c>
      <c r="D19" s="172" t="s">
        <v>52</v>
      </c>
      <c r="E19" s="173">
        <v>1</v>
      </c>
      <c r="F19" s="174" t="s">
        <v>215</v>
      </c>
    </row>
    <row r="20" spans="1:6" s="115" customFormat="1" ht="27.95" customHeight="1">
      <c r="A20" s="170">
        <v>4</v>
      </c>
      <c r="B20" s="175" t="s">
        <v>216</v>
      </c>
      <c r="C20" s="175" t="s">
        <v>214</v>
      </c>
      <c r="D20" s="172" t="s">
        <v>52</v>
      </c>
      <c r="E20" s="176">
        <v>6</v>
      </c>
      <c r="F20" s="174" t="s">
        <v>215</v>
      </c>
    </row>
    <row r="21" spans="1:6" s="124" customFormat="1" ht="27.95" customHeight="1">
      <c r="A21" s="170">
        <v>5</v>
      </c>
      <c r="B21" s="175" t="s">
        <v>217</v>
      </c>
      <c r="C21" s="175" t="s">
        <v>218</v>
      </c>
      <c r="D21" s="172" t="s">
        <v>52</v>
      </c>
      <c r="E21" s="176">
        <v>2</v>
      </c>
      <c r="F21" s="174" t="s">
        <v>215</v>
      </c>
    </row>
    <row r="22" spans="1:6" s="124" customFormat="1" ht="27.95" customHeight="1">
      <c r="A22" s="170">
        <v>6</v>
      </c>
      <c r="B22" s="175" t="s">
        <v>219</v>
      </c>
      <c r="C22" s="175" t="s">
        <v>214</v>
      </c>
      <c r="D22" s="172" t="s">
        <v>52</v>
      </c>
      <c r="E22" s="176">
        <v>6</v>
      </c>
      <c r="F22" s="174" t="s">
        <v>215</v>
      </c>
    </row>
    <row r="23" spans="1:6" s="115" customFormat="1" ht="27.95" customHeight="1">
      <c r="A23" s="170">
        <v>7</v>
      </c>
      <c r="B23" s="175" t="s">
        <v>220</v>
      </c>
      <c r="C23" s="175" t="s">
        <v>221</v>
      </c>
      <c r="D23" s="172" t="s">
        <v>52</v>
      </c>
      <c r="E23" s="176">
        <v>14</v>
      </c>
      <c r="F23" s="174" t="s">
        <v>185</v>
      </c>
    </row>
    <row r="24" spans="1:6" s="124" customFormat="1" ht="27.95" customHeight="1">
      <c r="A24" s="170">
        <v>8</v>
      </c>
      <c r="B24" s="177" t="s">
        <v>222</v>
      </c>
      <c r="C24" s="175" t="s">
        <v>223</v>
      </c>
      <c r="D24" s="172" t="s">
        <v>99</v>
      </c>
      <c r="E24" s="176">
        <v>240</v>
      </c>
      <c r="F24" s="174" t="s">
        <v>224</v>
      </c>
    </row>
    <row r="25" spans="1:6" s="124" customFormat="1" ht="27.95" customHeight="1">
      <c r="A25" s="170">
        <v>9</v>
      </c>
      <c r="B25" s="177" t="s">
        <v>222</v>
      </c>
      <c r="C25" s="175" t="s">
        <v>327</v>
      </c>
      <c r="D25" s="172" t="s">
        <v>99</v>
      </c>
      <c r="E25" s="176">
        <f>120+90</f>
        <v>210</v>
      </c>
      <c r="F25" s="174" t="s">
        <v>224</v>
      </c>
    </row>
    <row r="26" spans="1:6" s="124" customFormat="1" ht="27.95" customHeight="1">
      <c r="A26" s="170">
        <v>10</v>
      </c>
      <c r="B26" s="178" t="s">
        <v>225</v>
      </c>
      <c r="C26" s="175" t="s">
        <v>328</v>
      </c>
      <c r="D26" s="172" t="s">
        <v>99</v>
      </c>
      <c r="E26" s="173">
        <v>40</v>
      </c>
      <c r="F26" s="174" t="s">
        <v>185</v>
      </c>
    </row>
    <row r="27" spans="1:6" s="124" customFormat="1" ht="27.95" customHeight="1">
      <c r="A27" s="170">
        <v>11</v>
      </c>
      <c r="B27" s="178" t="s">
        <v>225</v>
      </c>
      <c r="C27" s="175" t="s">
        <v>226</v>
      </c>
      <c r="D27" s="172" t="s">
        <v>99</v>
      </c>
      <c r="E27" s="173">
        <v>40</v>
      </c>
      <c r="F27" s="174" t="s">
        <v>185</v>
      </c>
    </row>
    <row r="28" spans="1:6" s="124" customFormat="1" ht="27.95" customHeight="1">
      <c r="A28" s="104" t="s">
        <v>26</v>
      </c>
      <c r="B28" s="163"/>
      <c r="C28" s="162"/>
      <c r="D28" s="164"/>
      <c r="E28" s="164"/>
      <c r="F28" s="98"/>
    </row>
    <row r="29" spans="1:6" s="124" customFormat="1" ht="27.95" customHeight="1">
      <c r="A29" s="170">
        <v>1</v>
      </c>
      <c r="B29" s="171" t="s">
        <v>208</v>
      </c>
      <c r="C29" s="171" t="s">
        <v>209</v>
      </c>
      <c r="D29" s="172" t="s">
        <v>39</v>
      </c>
      <c r="E29" s="173">
        <v>1</v>
      </c>
      <c r="F29" s="174" t="s">
        <v>210</v>
      </c>
    </row>
    <row r="30" spans="1:6" s="124" customFormat="1" ht="27.95" customHeight="1">
      <c r="A30" s="170">
        <v>2</v>
      </c>
      <c r="B30" s="171" t="s">
        <v>325</v>
      </c>
      <c r="C30" s="171" t="s">
        <v>326</v>
      </c>
      <c r="D30" s="172" t="s">
        <v>211</v>
      </c>
      <c r="E30" s="173">
        <v>18</v>
      </c>
      <c r="F30" s="174" t="s">
        <v>212</v>
      </c>
    </row>
    <row r="31" spans="1:6" s="124" customFormat="1" ht="27.95" customHeight="1">
      <c r="A31" s="170">
        <v>3</v>
      </c>
      <c r="B31" s="171" t="s">
        <v>227</v>
      </c>
      <c r="C31" s="171" t="s">
        <v>214</v>
      </c>
      <c r="D31" s="172" t="s">
        <v>52</v>
      </c>
      <c r="E31" s="173">
        <v>1</v>
      </c>
      <c r="F31" s="174" t="s">
        <v>215</v>
      </c>
    </row>
    <row r="32" spans="1:6" s="115" customFormat="1" ht="27.95" customHeight="1">
      <c r="A32" s="170">
        <v>4</v>
      </c>
      <c r="B32" s="175" t="s">
        <v>216</v>
      </c>
      <c r="C32" s="175" t="s">
        <v>214</v>
      </c>
      <c r="D32" s="172" t="s">
        <v>52</v>
      </c>
      <c r="E32" s="176">
        <v>8</v>
      </c>
      <c r="F32" s="174" t="s">
        <v>215</v>
      </c>
    </row>
    <row r="33" spans="1:6" s="124" customFormat="1" ht="27.95" customHeight="1">
      <c r="A33" s="170">
        <v>5</v>
      </c>
      <c r="B33" s="175" t="s">
        <v>217</v>
      </c>
      <c r="C33" s="175" t="s">
        <v>218</v>
      </c>
      <c r="D33" s="172" t="s">
        <v>52</v>
      </c>
      <c r="E33" s="176">
        <v>2</v>
      </c>
      <c r="F33" s="174" t="s">
        <v>215</v>
      </c>
    </row>
    <row r="34" spans="1:6" s="124" customFormat="1" ht="27.95" customHeight="1">
      <c r="A34" s="170">
        <v>6</v>
      </c>
      <c r="B34" s="175" t="s">
        <v>219</v>
      </c>
      <c r="C34" s="175" t="s">
        <v>214</v>
      </c>
      <c r="D34" s="172" t="s">
        <v>52</v>
      </c>
      <c r="E34" s="176">
        <v>2</v>
      </c>
      <c r="F34" s="174" t="s">
        <v>215</v>
      </c>
    </row>
    <row r="35" spans="1:6" s="115" customFormat="1" ht="27.95" customHeight="1">
      <c r="A35" s="170">
        <v>7</v>
      </c>
      <c r="B35" s="175" t="s">
        <v>220</v>
      </c>
      <c r="C35" s="175" t="s">
        <v>221</v>
      </c>
      <c r="D35" s="172" t="s">
        <v>52</v>
      </c>
      <c r="E35" s="176">
        <v>10</v>
      </c>
      <c r="F35" s="174" t="s">
        <v>185</v>
      </c>
    </row>
    <row r="36" spans="1:6" s="124" customFormat="1" ht="27.95" customHeight="1">
      <c r="A36" s="170">
        <v>8</v>
      </c>
      <c r="B36" s="177" t="s">
        <v>222</v>
      </c>
      <c r="C36" s="175" t="s">
        <v>223</v>
      </c>
      <c r="D36" s="172" t="s">
        <v>99</v>
      </c>
      <c r="E36" s="176">
        <v>300</v>
      </c>
      <c r="F36" s="174" t="s">
        <v>224</v>
      </c>
    </row>
    <row r="37" spans="1:6" s="124" customFormat="1" ht="27.95" customHeight="1">
      <c r="A37" s="170">
        <v>9</v>
      </c>
      <c r="B37" s="177" t="s">
        <v>222</v>
      </c>
      <c r="C37" s="175" t="s">
        <v>327</v>
      </c>
      <c r="D37" s="172" t="s">
        <v>99</v>
      </c>
      <c r="E37" s="176">
        <f>180+90</f>
        <v>270</v>
      </c>
      <c r="F37" s="174" t="s">
        <v>224</v>
      </c>
    </row>
    <row r="38" spans="1:6" s="124" customFormat="1" ht="27.95" customHeight="1">
      <c r="A38" s="170">
        <v>10</v>
      </c>
      <c r="B38" s="178" t="s">
        <v>225</v>
      </c>
      <c r="C38" s="175" t="s">
        <v>328</v>
      </c>
      <c r="D38" s="172" t="s">
        <v>99</v>
      </c>
      <c r="E38" s="173">
        <v>60</v>
      </c>
      <c r="F38" s="174" t="s">
        <v>185</v>
      </c>
    </row>
    <row r="39" spans="1:6" s="124" customFormat="1" ht="27.95" customHeight="1">
      <c r="A39" s="170">
        <v>11</v>
      </c>
      <c r="B39" s="178" t="s">
        <v>225</v>
      </c>
      <c r="C39" s="175" t="s">
        <v>226</v>
      </c>
      <c r="D39" s="172" t="s">
        <v>99</v>
      </c>
      <c r="E39" s="173">
        <v>60</v>
      </c>
      <c r="F39" s="174" t="s">
        <v>185</v>
      </c>
    </row>
    <row r="40" spans="1:6" s="124" customFormat="1" ht="27.95" customHeight="1">
      <c r="A40" s="104" t="s">
        <v>56</v>
      </c>
      <c r="B40" s="163"/>
      <c r="C40" s="163"/>
      <c r="D40" s="164"/>
      <c r="E40" s="164"/>
      <c r="F40" s="98"/>
    </row>
    <row r="41" spans="1:6" s="124" customFormat="1" ht="27.95" customHeight="1">
      <c r="A41" s="170">
        <v>1</v>
      </c>
      <c r="B41" s="171" t="s">
        <v>208</v>
      </c>
      <c r="C41" s="171" t="s">
        <v>209</v>
      </c>
      <c r="D41" s="172" t="s">
        <v>39</v>
      </c>
      <c r="E41" s="173">
        <v>1</v>
      </c>
      <c r="F41" s="174" t="s">
        <v>210</v>
      </c>
    </row>
    <row r="42" spans="1:6" s="124" customFormat="1" ht="27.95" customHeight="1">
      <c r="A42" s="170">
        <v>2</v>
      </c>
      <c r="B42" s="171" t="s">
        <v>325</v>
      </c>
      <c r="C42" s="171" t="s">
        <v>326</v>
      </c>
      <c r="D42" s="172" t="s">
        <v>211</v>
      </c>
      <c r="E42" s="173">
        <v>6</v>
      </c>
      <c r="F42" s="174" t="s">
        <v>212</v>
      </c>
    </row>
    <row r="43" spans="1:6" s="124" customFormat="1" ht="27.95" customHeight="1">
      <c r="A43" s="170">
        <v>3</v>
      </c>
      <c r="B43" s="171" t="s">
        <v>228</v>
      </c>
      <c r="C43" s="171" t="s">
        <v>214</v>
      </c>
      <c r="D43" s="172" t="s">
        <v>52</v>
      </c>
      <c r="E43" s="173">
        <v>2</v>
      </c>
      <c r="F43" s="174" t="s">
        <v>215</v>
      </c>
    </row>
    <row r="44" spans="1:6" s="115" customFormat="1" ht="27.95" customHeight="1">
      <c r="A44" s="170">
        <v>4</v>
      </c>
      <c r="B44" s="175" t="s">
        <v>216</v>
      </c>
      <c r="C44" s="175" t="s">
        <v>214</v>
      </c>
      <c r="D44" s="172" t="s">
        <v>52</v>
      </c>
      <c r="E44" s="176">
        <v>5</v>
      </c>
      <c r="F44" s="174" t="s">
        <v>215</v>
      </c>
    </row>
    <row r="45" spans="1:6" s="124" customFormat="1" ht="27.95" customHeight="1">
      <c r="A45" s="170">
        <v>5</v>
      </c>
      <c r="B45" s="175" t="s">
        <v>217</v>
      </c>
      <c r="C45" s="175" t="s">
        <v>218</v>
      </c>
      <c r="D45" s="172" t="s">
        <v>52</v>
      </c>
      <c r="E45" s="176">
        <v>1</v>
      </c>
      <c r="F45" s="174" t="s">
        <v>215</v>
      </c>
    </row>
    <row r="46" spans="1:6" s="124" customFormat="1" ht="27.95" customHeight="1">
      <c r="A46" s="170">
        <v>6</v>
      </c>
      <c r="B46" s="175" t="s">
        <v>219</v>
      </c>
      <c r="C46" s="175" t="s">
        <v>214</v>
      </c>
      <c r="D46" s="172" t="s">
        <v>52</v>
      </c>
      <c r="E46" s="176">
        <v>1</v>
      </c>
      <c r="F46" s="174" t="s">
        <v>215</v>
      </c>
    </row>
    <row r="47" spans="1:6" s="115" customFormat="1" ht="27.95" customHeight="1">
      <c r="A47" s="170">
        <v>7</v>
      </c>
      <c r="B47" s="175" t="s">
        <v>220</v>
      </c>
      <c r="C47" s="175" t="s">
        <v>221</v>
      </c>
      <c r="D47" s="172" t="s">
        <v>52</v>
      </c>
      <c r="E47" s="176">
        <v>7</v>
      </c>
      <c r="F47" s="174" t="s">
        <v>185</v>
      </c>
    </row>
    <row r="48" spans="1:6" s="124" customFormat="1" ht="27.95" customHeight="1">
      <c r="A48" s="170">
        <v>8</v>
      </c>
      <c r="B48" s="177" t="s">
        <v>222</v>
      </c>
      <c r="C48" s="175" t="s">
        <v>223</v>
      </c>
      <c r="D48" s="172" t="s">
        <v>99</v>
      </c>
      <c r="E48" s="176">
        <v>180</v>
      </c>
      <c r="F48" s="174" t="s">
        <v>224</v>
      </c>
    </row>
    <row r="49" spans="1:6" s="124" customFormat="1" ht="27.95" customHeight="1">
      <c r="A49" s="170">
        <v>9</v>
      </c>
      <c r="B49" s="177" t="s">
        <v>222</v>
      </c>
      <c r="C49" s="175" t="s">
        <v>327</v>
      </c>
      <c r="D49" s="172" t="s">
        <v>99</v>
      </c>
      <c r="E49" s="176">
        <f>90+90</f>
        <v>180</v>
      </c>
      <c r="F49" s="174" t="s">
        <v>224</v>
      </c>
    </row>
    <row r="50" spans="1:6" s="124" customFormat="1" ht="27.95" customHeight="1">
      <c r="A50" s="170">
        <v>10</v>
      </c>
      <c r="B50" s="178" t="s">
        <v>225</v>
      </c>
      <c r="C50" s="175" t="s">
        <v>328</v>
      </c>
      <c r="D50" s="172" t="s">
        <v>99</v>
      </c>
      <c r="E50" s="173">
        <v>30</v>
      </c>
      <c r="F50" s="174" t="s">
        <v>185</v>
      </c>
    </row>
    <row r="51" spans="1:6" s="124" customFormat="1" ht="27.95" customHeight="1">
      <c r="A51" s="170">
        <v>11</v>
      </c>
      <c r="B51" s="178" t="s">
        <v>225</v>
      </c>
      <c r="C51" s="175" t="s">
        <v>226</v>
      </c>
      <c r="D51" s="172" t="s">
        <v>99</v>
      </c>
      <c r="E51" s="173">
        <v>30</v>
      </c>
      <c r="F51" s="174" t="s">
        <v>185</v>
      </c>
    </row>
    <row r="52" spans="1:6" s="124" customFormat="1" ht="27.95" customHeight="1">
      <c r="A52" s="104" t="s">
        <v>63</v>
      </c>
      <c r="B52" s="163"/>
      <c r="C52" s="163"/>
      <c r="D52" s="164"/>
      <c r="E52" s="164"/>
      <c r="F52" s="98"/>
    </row>
    <row r="53" spans="1:6" s="124" customFormat="1" ht="27.95" customHeight="1">
      <c r="A53" s="170">
        <v>1</v>
      </c>
      <c r="B53" s="171" t="s">
        <v>208</v>
      </c>
      <c r="C53" s="171" t="s">
        <v>209</v>
      </c>
      <c r="D53" s="172" t="s">
        <v>39</v>
      </c>
      <c r="E53" s="173">
        <v>1</v>
      </c>
      <c r="F53" s="174" t="s">
        <v>210</v>
      </c>
    </row>
    <row r="54" spans="1:6" s="124" customFormat="1" ht="27.95" customHeight="1">
      <c r="A54" s="170">
        <v>2</v>
      </c>
      <c r="B54" s="171" t="s">
        <v>325</v>
      </c>
      <c r="C54" s="171" t="s">
        <v>326</v>
      </c>
      <c r="D54" s="172" t="s">
        <v>211</v>
      </c>
      <c r="E54" s="173">
        <v>12</v>
      </c>
      <c r="F54" s="174" t="s">
        <v>212</v>
      </c>
    </row>
    <row r="55" spans="1:6" s="124" customFormat="1" ht="27.95" customHeight="1">
      <c r="A55" s="170">
        <v>3</v>
      </c>
      <c r="B55" s="171" t="s">
        <v>228</v>
      </c>
      <c r="C55" s="171" t="s">
        <v>214</v>
      </c>
      <c r="D55" s="172" t="s">
        <v>52</v>
      </c>
      <c r="E55" s="173">
        <v>4</v>
      </c>
      <c r="F55" s="174" t="s">
        <v>215</v>
      </c>
    </row>
    <row r="56" spans="1:6" s="115" customFormat="1" ht="27.95" customHeight="1">
      <c r="A56" s="170">
        <v>4</v>
      </c>
      <c r="B56" s="175" t="s">
        <v>216</v>
      </c>
      <c r="C56" s="175" t="s">
        <v>214</v>
      </c>
      <c r="D56" s="172" t="s">
        <v>52</v>
      </c>
      <c r="E56" s="176">
        <v>6</v>
      </c>
      <c r="F56" s="174" t="s">
        <v>215</v>
      </c>
    </row>
    <row r="57" spans="1:6" s="124" customFormat="1" ht="27.95" customHeight="1">
      <c r="A57" s="170">
        <v>5</v>
      </c>
      <c r="B57" s="175" t="s">
        <v>217</v>
      </c>
      <c r="C57" s="175" t="s">
        <v>218</v>
      </c>
      <c r="D57" s="172" t="s">
        <v>52</v>
      </c>
      <c r="E57" s="176">
        <v>2</v>
      </c>
      <c r="F57" s="174" t="s">
        <v>215</v>
      </c>
    </row>
    <row r="58" spans="1:6" s="124" customFormat="1" ht="27.95" customHeight="1">
      <c r="A58" s="170">
        <v>6</v>
      </c>
      <c r="B58" s="175" t="s">
        <v>219</v>
      </c>
      <c r="C58" s="175" t="s">
        <v>214</v>
      </c>
      <c r="D58" s="172" t="s">
        <v>52</v>
      </c>
      <c r="E58" s="176">
        <v>2</v>
      </c>
      <c r="F58" s="174" t="s">
        <v>215</v>
      </c>
    </row>
    <row r="59" spans="1:6" s="115" customFormat="1" ht="27.95" customHeight="1">
      <c r="A59" s="170">
        <v>7</v>
      </c>
      <c r="B59" s="175" t="s">
        <v>220</v>
      </c>
      <c r="C59" s="175" t="s">
        <v>221</v>
      </c>
      <c r="D59" s="172" t="s">
        <v>52</v>
      </c>
      <c r="E59" s="176">
        <v>10</v>
      </c>
      <c r="F59" s="174" t="s">
        <v>185</v>
      </c>
    </row>
    <row r="60" spans="1:6" s="124" customFormat="1" ht="27.95" customHeight="1">
      <c r="A60" s="170">
        <v>8</v>
      </c>
      <c r="B60" s="177" t="s">
        <v>222</v>
      </c>
      <c r="C60" s="175" t="s">
        <v>223</v>
      </c>
      <c r="D60" s="172" t="s">
        <v>99</v>
      </c>
      <c r="E60" s="176">
        <v>240</v>
      </c>
      <c r="F60" s="174" t="s">
        <v>224</v>
      </c>
    </row>
    <row r="61" spans="1:6" s="124" customFormat="1" ht="27.95" customHeight="1">
      <c r="A61" s="170">
        <v>9</v>
      </c>
      <c r="B61" s="177" t="s">
        <v>222</v>
      </c>
      <c r="C61" s="175" t="s">
        <v>327</v>
      </c>
      <c r="D61" s="172" t="s">
        <v>99</v>
      </c>
      <c r="E61" s="176">
        <f>120+90</f>
        <v>210</v>
      </c>
      <c r="F61" s="174" t="s">
        <v>224</v>
      </c>
    </row>
    <row r="62" spans="1:6" s="124" customFormat="1" ht="27.95" customHeight="1">
      <c r="A62" s="170">
        <v>10</v>
      </c>
      <c r="B62" s="178" t="s">
        <v>225</v>
      </c>
      <c r="C62" s="175" t="s">
        <v>328</v>
      </c>
      <c r="D62" s="172" t="s">
        <v>99</v>
      </c>
      <c r="E62" s="173">
        <v>40</v>
      </c>
      <c r="F62" s="174" t="s">
        <v>185</v>
      </c>
    </row>
    <row r="63" spans="1:6" s="124" customFormat="1" ht="27.95" customHeight="1">
      <c r="A63" s="170">
        <v>11</v>
      </c>
      <c r="B63" s="178" t="s">
        <v>225</v>
      </c>
      <c r="C63" s="175" t="s">
        <v>226</v>
      </c>
      <c r="D63" s="172" t="s">
        <v>99</v>
      </c>
      <c r="E63" s="173">
        <v>60</v>
      </c>
      <c r="F63" s="174" t="s">
        <v>185</v>
      </c>
    </row>
    <row r="64" spans="1:6" s="115" customFormat="1" ht="27.95" customHeight="1">
      <c r="A64" s="104" t="s">
        <v>66</v>
      </c>
      <c r="B64" s="179"/>
      <c r="C64" s="179"/>
      <c r="D64" s="167"/>
      <c r="E64" s="167"/>
      <c r="F64" s="168"/>
    </row>
    <row r="65" spans="1:6" s="124" customFormat="1" ht="27.95" customHeight="1">
      <c r="A65" s="170">
        <v>1</v>
      </c>
      <c r="B65" s="171" t="s">
        <v>208</v>
      </c>
      <c r="C65" s="171" t="s">
        <v>209</v>
      </c>
      <c r="D65" s="172" t="s">
        <v>39</v>
      </c>
      <c r="E65" s="173">
        <v>1</v>
      </c>
      <c r="F65" s="174" t="s">
        <v>210</v>
      </c>
    </row>
    <row r="66" spans="1:6" s="124" customFormat="1" ht="27.95" customHeight="1">
      <c r="A66" s="170">
        <v>2</v>
      </c>
      <c r="B66" s="171" t="s">
        <v>325</v>
      </c>
      <c r="C66" s="171" t="s">
        <v>326</v>
      </c>
      <c r="D66" s="172" t="s">
        <v>211</v>
      </c>
      <c r="E66" s="173">
        <v>12</v>
      </c>
      <c r="F66" s="174" t="s">
        <v>212</v>
      </c>
    </row>
    <row r="67" spans="1:6" s="124" customFormat="1" ht="27.95" customHeight="1">
      <c r="A67" s="170">
        <v>3</v>
      </c>
      <c r="B67" s="171" t="s">
        <v>213</v>
      </c>
      <c r="C67" s="171" t="s">
        <v>214</v>
      </c>
      <c r="D67" s="172" t="s">
        <v>52</v>
      </c>
      <c r="E67" s="173">
        <v>1</v>
      </c>
      <c r="F67" s="174" t="s">
        <v>215</v>
      </c>
    </row>
    <row r="68" spans="1:6" s="115" customFormat="1" ht="27.95" customHeight="1">
      <c r="A68" s="170">
        <v>4</v>
      </c>
      <c r="B68" s="175" t="s">
        <v>216</v>
      </c>
      <c r="C68" s="175" t="s">
        <v>214</v>
      </c>
      <c r="D68" s="172" t="s">
        <v>52</v>
      </c>
      <c r="E68" s="176">
        <v>6</v>
      </c>
      <c r="F68" s="174" t="s">
        <v>215</v>
      </c>
    </row>
    <row r="69" spans="1:6" s="124" customFormat="1" ht="27.95" customHeight="1">
      <c r="A69" s="170">
        <v>5</v>
      </c>
      <c r="B69" s="175" t="s">
        <v>217</v>
      </c>
      <c r="C69" s="175" t="s">
        <v>218</v>
      </c>
      <c r="D69" s="172" t="s">
        <v>52</v>
      </c>
      <c r="E69" s="176">
        <v>2</v>
      </c>
      <c r="F69" s="174" t="s">
        <v>215</v>
      </c>
    </row>
    <row r="70" spans="1:6" s="124" customFormat="1" ht="27.95" customHeight="1">
      <c r="A70" s="170">
        <v>6</v>
      </c>
      <c r="B70" s="175" t="s">
        <v>219</v>
      </c>
      <c r="C70" s="175" t="s">
        <v>214</v>
      </c>
      <c r="D70" s="172" t="s">
        <v>52</v>
      </c>
      <c r="E70" s="176">
        <v>2</v>
      </c>
      <c r="F70" s="174" t="s">
        <v>215</v>
      </c>
    </row>
    <row r="71" spans="1:6" s="115" customFormat="1" ht="27.95" customHeight="1">
      <c r="A71" s="170">
        <v>7</v>
      </c>
      <c r="B71" s="175" t="s">
        <v>220</v>
      </c>
      <c r="C71" s="175" t="s">
        <v>221</v>
      </c>
      <c r="D71" s="172" t="s">
        <v>52</v>
      </c>
      <c r="E71" s="176">
        <v>10</v>
      </c>
      <c r="F71" s="174" t="s">
        <v>185</v>
      </c>
    </row>
    <row r="72" spans="1:6" s="124" customFormat="1" ht="27.95" customHeight="1">
      <c r="A72" s="170">
        <v>8</v>
      </c>
      <c r="B72" s="177" t="s">
        <v>222</v>
      </c>
      <c r="C72" s="175" t="s">
        <v>223</v>
      </c>
      <c r="D72" s="172" t="s">
        <v>99</v>
      </c>
      <c r="E72" s="176">
        <v>240</v>
      </c>
      <c r="F72" s="174" t="s">
        <v>224</v>
      </c>
    </row>
    <row r="73" spans="1:6" s="124" customFormat="1" ht="27.95" customHeight="1">
      <c r="A73" s="170">
        <v>9</v>
      </c>
      <c r="B73" s="177" t="s">
        <v>222</v>
      </c>
      <c r="C73" s="175" t="s">
        <v>327</v>
      </c>
      <c r="D73" s="172" t="s">
        <v>99</v>
      </c>
      <c r="E73" s="176">
        <f>120+90</f>
        <v>210</v>
      </c>
      <c r="F73" s="174" t="s">
        <v>224</v>
      </c>
    </row>
    <row r="74" spans="1:6" s="124" customFormat="1" ht="27.95" customHeight="1">
      <c r="A74" s="170">
        <v>10</v>
      </c>
      <c r="B74" s="178" t="s">
        <v>225</v>
      </c>
      <c r="C74" s="175" t="s">
        <v>328</v>
      </c>
      <c r="D74" s="172" t="s">
        <v>99</v>
      </c>
      <c r="E74" s="173">
        <v>40</v>
      </c>
      <c r="F74" s="174" t="s">
        <v>185</v>
      </c>
    </row>
    <row r="75" spans="1:6" s="124" customFormat="1" ht="27.95" customHeight="1">
      <c r="A75" s="170">
        <v>11</v>
      </c>
      <c r="B75" s="178" t="s">
        <v>225</v>
      </c>
      <c r="C75" s="175" t="s">
        <v>226</v>
      </c>
      <c r="D75" s="172" t="s">
        <v>99</v>
      </c>
      <c r="E75" s="173">
        <v>60</v>
      </c>
      <c r="F75" s="174" t="s">
        <v>185</v>
      </c>
    </row>
    <row r="76" spans="1:6" s="115" customFormat="1" ht="27.95" customHeight="1">
      <c r="A76" s="104" t="s">
        <v>69</v>
      </c>
      <c r="B76" s="179"/>
      <c r="C76" s="179"/>
      <c r="D76" s="167"/>
      <c r="E76" s="167"/>
      <c r="F76" s="168"/>
    </row>
    <row r="77" spans="1:6" s="124" customFormat="1" ht="27.95" customHeight="1">
      <c r="A77" s="170">
        <v>1</v>
      </c>
      <c r="B77" s="171" t="s">
        <v>208</v>
      </c>
      <c r="C77" s="171" t="s">
        <v>209</v>
      </c>
      <c r="D77" s="172" t="s">
        <v>39</v>
      </c>
      <c r="E77" s="173">
        <v>1</v>
      </c>
      <c r="F77" s="174" t="s">
        <v>210</v>
      </c>
    </row>
    <row r="78" spans="1:6" s="124" customFormat="1" ht="27.95" customHeight="1">
      <c r="A78" s="170">
        <v>2</v>
      </c>
      <c r="B78" s="171" t="s">
        <v>325</v>
      </c>
      <c r="C78" s="171" t="s">
        <v>326</v>
      </c>
      <c r="D78" s="172" t="s">
        <v>211</v>
      </c>
      <c r="E78" s="173">
        <v>12</v>
      </c>
      <c r="F78" s="174" t="s">
        <v>212</v>
      </c>
    </row>
    <row r="79" spans="1:6" s="124" customFormat="1" ht="27.95" customHeight="1">
      <c r="A79" s="170">
        <v>3</v>
      </c>
      <c r="B79" s="171" t="s">
        <v>213</v>
      </c>
      <c r="C79" s="171" t="s">
        <v>214</v>
      </c>
      <c r="D79" s="172" t="s">
        <v>52</v>
      </c>
      <c r="E79" s="173">
        <v>1</v>
      </c>
      <c r="F79" s="174" t="s">
        <v>215</v>
      </c>
    </row>
    <row r="80" spans="1:6" s="124" customFormat="1" ht="27.95" customHeight="1">
      <c r="A80" s="170">
        <v>4</v>
      </c>
      <c r="B80" s="171" t="s">
        <v>228</v>
      </c>
      <c r="C80" s="171" t="s">
        <v>214</v>
      </c>
      <c r="D80" s="172" t="s">
        <v>52</v>
      </c>
      <c r="E80" s="173">
        <v>2</v>
      </c>
      <c r="F80" s="174" t="s">
        <v>215</v>
      </c>
    </row>
    <row r="81" spans="1:6" s="115" customFormat="1" ht="27.95" customHeight="1">
      <c r="A81" s="170">
        <v>5</v>
      </c>
      <c r="B81" s="175" t="s">
        <v>216</v>
      </c>
      <c r="C81" s="175" t="s">
        <v>214</v>
      </c>
      <c r="D81" s="172" t="s">
        <v>52</v>
      </c>
      <c r="E81" s="176">
        <v>6</v>
      </c>
      <c r="F81" s="174" t="s">
        <v>215</v>
      </c>
    </row>
    <row r="82" spans="1:6" s="124" customFormat="1" ht="27.95" customHeight="1">
      <c r="A82" s="170">
        <v>6</v>
      </c>
      <c r="B82" s="175" t="s">
        <v>217</v>
      </c>
      <c r="C82" s="175" t="s">
        <v>218</v>
      </c>
      <c r="D82" s="172" t="s">
        <v>52</v>
      </c>
      <c r="E82" s="176">
        <v>2</v>
      </c>
      <c r="F82" s="174" t="s">
        <v>215</v>
      </c>
    </row>
    <row r="83" spans="1:6" s="124" customFormat="1" ht="27.95" customHeight="1">
      <c r="A83" s="170">
        <v>7</v>
      </c>
      <c r="B83" s="175" t="s">
        <v>219</v>
      </c>
      <c r="C83" s="175" t="s">
        <v>214</v>
      </c>
      <c r="D83" s="172" t="s">
        <v>52</v>
      </c>
      <c r="E83" s="176">
        <v>2</v>
      </c>
      <c r="F83" s="174" t="s">
        <v>215</v>
      </c>
    </row>
    <row r="84" spans="1:6" s="115" customFormat="1" ht="27.95" customHeight="1">
      <c r="A84" s="170">
        <v>8</v>
      </c>
      <c r="B84" s="175" t="s">
        <v>220</v>
      </c>
      <c r="C84" s="175" t="s">
        <v>221</v>
      </c>
      <c r="D84" s="172" t="s">
        <v>52</v>
      </c>
      <c r="E84" s="176">
        <v>10</v>
      </c>
      <c r="F84" s="174" t="s">
        <v>185</v>
      </c>
    </row>
    <row r="85" spans="1:6" s="124" customFormat="1" ht="27.95" customHeight="1">
      <c r="A85" s="170">
        <v>9</v>
      </c>
      <c r="B85" s="177" t="s">
        <v>222</v>
      </c>
      <c r="C85" s="175" t="s">
        <v>223</v>
      </c>
      <c r="D85" s="172" t="s">
        <v>99</v>
      </c>
      <c r="E85" s="176">
        <v>240</v>
      </c>
      <c r="F85" s="174" t="s">
        <v>224</v>
      </c>
    </row>
    <row r="86" spans="1:6" s="124" customFormat="1" ht="27.95" customHeight="1">
      <c r="A86" s="170">
        <v>10</v>
      </c>
      <c r="B86" s="177" t="s">
        <v>222</v>
      </c>
      <c r="C86" s="175" t="s">
        <v>327</v>
      </c>
      <c r="D86" s="172" t="s">
        <v>99</v>
      </c>
      <c r="E86" s="176">
        <f>120+90</f>
        <v>210</v>
      </c>
      <c r="F86" s="174" t="s">
        <v>224</v>
      </c>
    </row>
    <row r="87" spans="1:6" s="124" customFormat="1" ht="27.95" customHeight="1">
      <c r="A87" s="170">
        <v>11</v>
      </c>
      <c r="B87" s="178" t="s">
        <v>225</v>
      </c>
      <c r="C87" s="175" t="s">
        <v>328</v>
      </c>
      <c r="D87" s="172" t="s">
        <v>99</v>
      </c>
      <c r="E87" s="173">
        <v>40</v>
      </c>
      <c r="F87" s="174" t="s">
        <v>185</v>
      </c>
    </row>
    <row r="88" spans="1:6" s="124" customFormat="1" ht="27.95" customHeight="1">
      <c r="A88" s="170">
        <v>12</v>
      </c>
      <c r="B88" s="178" t="s">
        <v>225</v>
      </c>
      <c r="C88" s="175" t="s">
        <v>226</v>
      </c>
      <c r="D88" s="172" t="s">
        <v>99</v>
      </c>
      <c r="E88" s="173">
        <v>60</v>
      </c>
      <c r="F88" s="174" t="s">
        <v>185</v>
      </c>
    </row>
    <row r="89" spans="1:6" s="124" customFormat="1" ht="27.95" customHeight="1">
      <c r="A89" s="170">
        <v>13</v>
      </c>
      <c r="B89" s="120" t="s">
        <v>229</v>
      </c>
      <c r="C89" s="120" t="s">
        <v>230</v>
      </c>
      <c r="D89" s="122" t="s">
        <v>39</v>
      </c>
      <c r="E89" s="122">
        <v>1</v>
      </c>
      <c r="F89" s="192" t="s">
        <v>231</v>
      </c>
    </row>
    <row r="90" spans="1:6" s="124" customFormat="1" ht="27.95" customHeight="1">
      <c r="A90" s="104" t="s">
        <v>72</v>
      </c>
      <c r="B90" s="163"/>
      <c r="C90" s="163"/>
      <c r="D90" s="164"/>
      <c r="E90" s="164"/>
      <c r="F90" s="98"/>
    </row>
    <row r="91" spans="1:6" s="124" customFormat="1" ht="27.95" customHeight="1">
      <c r="A91" s="170">
        <v>1</v>
      </c>
      <c r="B91" s="171" t="s">
        <v>208</v>
      </c>
      <c r="C91" s="171" t="s">
        <v>209</v>
      </c>
      <c r="D91" s="172" t="s">
        <v>39</v>
      </c>
      <c r="E91" s="173">
        <v>1</v>
      </c>
      <c r="F91" s="174" t="s">
        <v>210</v>
      </c>
    </row>
    <row r="92" spans="1:6" s="124" customFormat="1" ht="27.95" customHeight="1">
      <c r="A92" s="170">
        <v>2</v>
      </c>
      <c r="B92" s="171" t="s">
        <v>325</v>
      </c>
      <c r="C92" s="171" t="s">
        <v>326</v>
      </c>
      <c r="D92" s="172" t="s">
        <v>211</v>
      </c>
      <c r="E92" s="173">
        <v>12</v>
      </c>
      <c r="F92" s="174" t="s">
        <v>212</v>
      </c>
    </row>
    <row r="93" spans="1:6" s="124" customFormat="1" ht="27.95" customHeight="1">
      <c r="A93" s="170">
        <v>3</v>
      </c>
      <c r="B93" s="171" t="s">
        <v>228</v>
      </c>
      <c r="C93" s="171" t="s">
        <v>214</v>
      </c>
      <c r="D93" s="172" t="s">
        <v>52</v>
      </c>
      <c r="E93" s="173">
        <v>4</v>
      </c>
      <c r="F93" s="174" t="s">
        <v>215</v>
      </c>
    </row>
    <row r="94" spans="1:6" s="115" customFormat="1" ht="27.95" customHeight="1">
      <c r="A94" s="170">
        <v>4</v>
      </c>
      <c r="B94" s="175" t="s">
        <v>216</v>
      </c>
      <c r="C94" s="175" t="s">
        <v>214</v>
      </c>
      <c r="D94" s="172" t="s">
        <v>52</v>
      </c>
      <c r="E94" s="176">
        <v>6</v>
      </c>
      <c r="F94" s="174" t="s">
        <v>215</v>
      </c>
    </row>
    <row r="95" spans="1:6" s="124" customFormat="1" ht="27.95" customHeight="1">
      <c r="A95" s="170">
        <v>5</v>
      </c>
      <c r="B95" s="175" t="s">
        <v>217</v>
      </c>
      <c r="C95" s="175" t="s">
        <v>218</v>
      </c>
      <c r="D95" s="172" t="s">
        <v>52</v>
      </c>
      <c r="E95" s="176">
        <v>2</v>
      </c>
      <c r="F95" s="174" t="s">
        <v>215</v>
      </c>
    </row>
    <row r="96" spans="1:6" s="124" customFormat="1" ht="27.95" customHeight="1">
      <c r="A96" s="170">
        <v>6</v>
      </c>
      <c r="B96" s="175" t="s">
        <v>219</v>
      </c>
      <c r="C96" s="175" t="s">
        <v>214</v>
      </c>
      <c r="D96" s="172" t="s">
        <v>52</v>
      </c>
      <c r="E96" s="176">
        <v>2</v>
      </c>
      <c r="F96" s="174" t="s">
        <v>215</v>
      </c>
    </row>
    <row r="97" spans="1:6" s="115" customFormat="1" ht="27.95" customHeight="1">
      <c r="A97" s="170">
        <v>7</v>
      </c>
      <c r="B97" s="175" t="s">
        <v>220</v>
      </c>
      <c r="C97" s="175" t="s">
        <v>221</v>
      </c>
      <c r="D97" s="172" t="s">
        <v>52</v>
      </c>
      <c r="E97" s="176">
        <v>10</v>
      </c>
      <c r="F97" s="174" t="s">
        <v>185</v>
      </c>
    </row>
    <row r="98" spans="1:6" s="124" customFormat="1" ht="27.95" customHeight="1">
      <c r="A98" s="170">
        <v>8</v>
      </c>
      <c r="B98" s="177" t="s">
        <v>222</v>
      </c>
      <c r="C98" s="175" t="s">
        <v>223</v>
      </c>
      <c r="D98" s="172" t="s">
        <v>99</v>
      </c>
      <c r="E98" s="176">
        <v>180</v>
      </c>
      <c r="F98" s="174" t="s">
        <v>224</v>
      </c>
    </row>
    <row r="99" spans="1:6" s="124" customFormat="1" ht="27.95" customHeight="1">
      <c r="A99" s="170">
        <v>9</v>
      </c>
      <c r="B99" s="177" t="s">
        <v>222</v>
      </c>
      <c r="C99" s="175" t="s">
        <v>327</v>
      </c>
      <c r="D99" s="172" t="s">
        <v>99</v>
      </c>
      <c r="E99" s="176">
        <f>120+90</f>
        <v>210</v>
      </c>
      <c r="F99" s="174" t="s">
        <v>224</v>
      </c>
    </row>
    <row r="100" spans="1:6" s="124" customFormat="1" ht="27.95" customHeight="1">
      <c r="A100" s="170">
        <v>10</v>
      </c>
      <c r="B100" s="178" t="s">
        <v>225</v>
      </c>
      <c r="C100" s="175" t="s">
        <v>328</v>
      </c>
      <c r="D100" s="172" t="s">
        <v>99</v>
      </c>
      <c r="E100" s="173">
        <v>40</v>
      </c>
      <c r="F100" s="174" t="s">
        <v>185</v>
      </c>
    </row>
    <row r="101" spans="1:6" s="124" customFormat="1" ht="27.95" customHeight="1">
      <c r="A101" s="170">
        <v>11</v>
      </c>
      <c r="B101" s="178" t="s">
        <v>225</v>
      </c>
      <c r="C101" s="175" t="s">
        <v>226</v>
      </c>
      <c r="D101" s="172" t="s">
        <v>99</v>
      </c>
      <c r="E101" s="173">
        <v>35</v>
      </c>
      <c r="F101" s="174" t="s">
        <v>185</v>
      </c>
    </row>
    <row r="102" spans="1:6" s="115" customFormat="1" ht="27.95" customHeight="1">
      <c r="A102" s="104" t="s">
        <v>78</v>
      </c>
      <c r="B102" s="179"/>
      <c r="C102" s="179"/>
      <c r="D102" s="167"/>
      <c r="E102" s="167"/>
      <c r="F102" s="168"/>
    </row>
    <row r="103" spans="1:6" s="124" customFormat="1" ht="27.95" customHeight="1">
      <c r="A103" s="170">
        <v>1</v>
      </c>
      <c r="B103" s="171" t="s">
        <v>208</v>
      </c>
      <c r="C103" s="171" t="s">
        <v>209</v>
      </c>
      <c r="D103" s="172" t="s">
        <v>39</v>
      </c>
      <c r="E103" s="173">
        <v>1</v>
      </c>
      <c r="F103" s="174" t="s">
        <v>210</v>
      </c>
    </row>
    <row r="104" spans="1:6" s="124" customFormat="1" ht="27.95" customHeight="1">
      <c r="A104" s="170">
        <v>2</v>
      </c>
      <c r="B104" s="171" t="s">
        <v>325</v>
      </c>
      <c r="C104" s="171" t="s">
        <v>326</v>
      </c>
      <c r="D104" s="172" t="s">
        <v>211</v>
      </c>
      <c r="E104" s="173">
        <v>12</v>
      </c>
      <c r="F104" s="174" t="s">
        <v>212</v>
      </c>
    </row>
    <row r="105" spans="1:6" s="124" customFormat="1" ht="27.95" customHeight="1">
      <c r="A105" s="170">
        <v>3</v>
      </c>
      <c r="B105" s="171" t="s">
        <v>213</v>
      </c>
      <c r="C105" s="171" t="s">
        <v>214</v>
      </c>
      <c r="D105" s="172" t="s">
        <v>52</v>
      </c>
      <c r="E105" s="173">
        <v>1</v>
      </c>
      <c r="F105" s="174" t="s">
        <v>215</v>
      </c>
    </row>
    <row r="106" spans="1:6" s="124" customFormat="1" ht="27.95" customHeight="1">
      <c r="A106" s="170">
        <v>4</v>
      </c>
      <c r="B106" s="171" t="s">
        <v>228</v>
      </c>
      <c r="C106" s="171" t="s">
        <v>214</v>
      </c>
      <c r="D106" s="172" t="s">
        <v>52</v>
      </c>
      <c r="E106" s="173">
        <v>2</v>
      </c>
      <c r="F106" s="174" t="s">
        <v>215</v>
      </c>
    </row>
    <row r="107" spans="1:6" s="115" customFormat="1" ht="27.95" customHeight="1">
      <c r="A107" s="170">
        <v>5</v>
      </c>
      <c r="B107" s="175" t="s">
        <v>216</v>
      </c>
      <c r="C107" s="175" t="s">
        <v>214</v>
      </c>
      <c r="D107" s="172" t="s">
        <v>52</v>
      </c>
      <c r="E107" s="176">
        <v>6</v>
      </c>
      <c r="F107" s="174" t="s">
        <v>215</v>
      </c>
    </row>
    <row r="108" spans="1:6" s="124" customFormat="1" ht="27.95" customHeight="1">
      <c r="A108" s="170">
        <v>6</v>
      </c>
      <c r="B108" s="175" t="s">
        <v>217</v>
      </c>
      <c r="C108" s="175" t="s">
        <v>218</v>
      </c>
      <c r="D108" s="172" t="s">
        <v>52</v>
      </c>
      <c r="E108" s="176">
        <v>2</v>
      </c>
      <c r="F108" s="174" t="s">
        <v>215</v>
      </c>
    </row>
    <row r="109" spans="1:6" s="124" customFormat="1" ht="27.95" customHeight="1">
      <c r="A109" s="170">
        <v>7</v>
      </c>
      <c r="B109" s="175" t="s">
        <v>219</v>
      </c>
      <c r="C109" s="175" t="s">
        <v>214</v>
      </c>
      <c r="D109" s="172" t="s">
        <v>52</v>
      </c>
      <c r="E109" s="176">
        <v>2</v>
      </c>
      <c r="F109" s="174" t="s">
        <v>215</v>
      </c>
    </row>
    <row r="110" spans="1:6" s="115" customFormat="1" ht="27.95" customHeight="1">
      <c r="A110" s="170">
        <v>8</v>
      </c>
      <c r="B110" s="175" t="s">
        <v>220</v>
      </c>
      <c r="C110" s="175" t="s">
        <v>221</v>
      </c>
      <c r="D110" s="172" t="s">
        <v>52</v>
      </c>
      <c r="E110" s="176">
        <v>10</v>
      </c>
      <c r="F110" s="174" t="s">
        <v>185</v>
      </c>
    </row>
    <row r="111" spans="1:6" s="124" customFormat="1" ht="27.95" customHeight="1">
      <c r="A111" s="170">
        <v>9</v>
      </c>
      <c r="B111" s="177" t="s">
        <v>222</v>
      </c>
      <c r="C111" s="175" t="s">
        <v>223</v>
      </c>
      <c r="D111" s="172" t="s">
        <v>99</v>
      </c>
      <c r="E111" s="176">
        <v>180</v>
      </c>
      <c r="F111" s="174" t="s">
        <v>224</v>
      </c>
    </row>
    <row r="112" spans="1:6" s="124" customFormat="1" ht="27.95" customHeight="1">
      <c r="A112" s="170">
        <v>10</v>
      </c>
      <c r="B112" s="177" t="s">
        <v>222</v>
      </c>
      <c r="C112" s="175" t="s">
        <v>327</v>
      </c>
      <c r="D112" s="172" t="s">
        <v>99</v>
      </c>
      <c r="E112" s="176">
        <f>120+90</f>
        <v>210</v>
      </c>
      <c r="F112" s="174" t="s">
        <v>224</v>
      </c>
    </row>
    <row r="113" spans="1:6" s="124" customFormat="1" ht="27.95" customHeight="1">
      <c r="A113" s="170">
        <v>11</v>
      </c>
      <c r="B113" s="178" t="s">
        <v>225</v>
      </c>
      <c r="C113" s="175" t="s">
        <v>328</v>
      </c>
      <c r="D113" s="172" t="s">
        <v>99</v>
      </c>
      <c r="E113" s="173">
        <v>40</v>
      </c>
      <c r="F113" s="174" t="s">
        <v>185</v>
      </c>
    </row>
    <row r="114" spans="1:6" s="124" customFormat="1" ht="27.95" customHeight="1">
      <c r="A114" s="170">
        <v>12</v>
      </c>
      <c r="B114" s="178" t="s">
        <v>225</v>
      </c>
      <c r="C114" s="175" t="s">
        <v>226</v>
      </c>
      <c r="D114" s="172" t="s">
        <v>99</v>
      </c>
      <c r="E114" s="173">
        <v>35</v>
      </c>
      <c r="F114" s="174" t="s">
        <v>185</v>
      </c>
    </row>
    <row r="115" spans="1:6" s="124" customFormat="1" ht="27.95" customHeight="1">
      <c r="A115" s="104" t="s">
        <v>80</v>
      </c>
      <c r="B115" s="163"/>
      <c r="C115" s="163"/>
      <c r="D115" s="164"/>
      <c r="E115" s="164"/>
      <c r="F115" s="98"/>
    </row>
    <row r="116" spans="1:6" s="124" customFormat="1" ht="27.95" customHeight="1">
      <c r="A116" s="170">
        <v>1</v>
      </c>
      <c r="B116" s="171" t="s">
        <v>208</v>
      </c>
      <c r="C116" s="171" t="s">
        <v>209</v>
      </c>
      <c r="D116" s="172" t="s">
        <v>39</v>
      </c>
      <c r="E116" s="173">
        <v>1</v>
      </c>
      <c r="F116" s="174" t="s">
        <v>210</v>
      </c>
    </row>
    <row r="117" spans="1:6" s="124" customFormat="1" ht="27.95" customHeight="1">
      <c r="A117" s="170">
        <v>2</v>
      </c>
      <c r="B117" s="171" t="s">
        <v>325</v>
      </c>
      <c r="C117" s="171" t="s">
        <v>326</v>
      </c>
      <c r="D117" s="172" t="s">
        <v>211</v>
      </c>
      <c r="E117" s="173">
        <v>12</v>
      </c>
      <c r="F117" s="174" t="s">
        <v>212</v>
      </c>
    </row>
    <row r="118" spans="1:6" s="124" customFormat="1" ht="27.95" customHeight="1">
      <c r="A118" s="170">
        <v>3</v>
      </c>
      <c r="B118" s="171" t="s">
        <v>228</v>
      </c>
      <c r="C118" s="171" t="s">
        <v>214</v>
      </c>
      <c r="D118" s="172" t="s">
        <v>52</v>
      </c>
      <c r="E118" s="173">
        <v>2</v>
      </c>
      <c r="F118" s="174" t="s">
        <v>215</v>
      </c>
    </row>
    <row r="119" spans="1:6" s="124" customFormat="1" ht="27.95" customHeight="1">
      <c r="A119" s="170">
        <v>4</v>
      </c>
      <c r="B119" s="171" t="s">
        <v>213</v>
      </c>
      <c r="C119" s="171" t="s">
        <v>214</v>
      </c>
      <c r="D119" s="172" t="s">
        <v>52</v>
      </c>
      <c r="E119" s="173">
        <v>1</v>
      </c>
      <c r="F119" s="174" t="s">
        <v>215</v>
      </c>
    </row>
    <row r="120" spans="1:6" s="115" customFormat="1" ht="27.95" customHeight="1">
      <c r="A120" s="170">
        <v>5</v>
      </c>
      <c r="B120" s="175" t="s">
        <v>216</v>
      </c>
      <c r="C120" s="175" t="s">
        <v>214</v>
      </c>
      <c r="D120" s="172" t="s">
        <v>52</v>
      </c>
      <c r="E120" s="176">
        <v>6</v>
      </c>
      <c r="F120" s="174" t="s">
        <v>215</v>
      </c>
    </row>
    <row r="121" spans="1:6" s="124" customFormat="1" ht="27.95" customHeight="1">
      <c r="A121" s="170">
        <v>6</v>
      </c>
      <c r="B121" s="175" t="s">
        <v>217</v>
      </c>
      <c r="C121" s="175" t="s">
        <v>218</v>
      </c>
      <c r="D121" s="172" t="s">
        <v>52</v>
      </c>
      <c r="E121" s="176">
        <v>2</v>
      </c>
      <c r="F121" s="174" t="s">
        <v>215</v>
      </c>
    </row>
    <row r="122" spans="1:6" s="124" customFormat="1" ht="27.95" customHeight="1">
      <c r="A122" s="170">
        <v>7</v>
      </c>
      <c r="B122" s="175" t="s">
        <v>219</v>
      </c>
      <c r="C122" s="175" t="s">
        <v>214</v>
      </c>
      <c r="D122" s="172" t="s">
        <v>52</v>
      </c>
      <c r="E122" s="176">
        <v>2</v>
      </c>
      <c r="F122" s="174" t="s">
        <v>215</v>
      </c>
    </row>
    <row r="123" spans="1:6" s="115" customFormat="1" ht="27.95" customHeight="1">
      <c r="A123" s="170">
        <v>8</v>
      </c>
      <c r="B123" s="175" t="s">
        <v>220</v>
      </c>
      <c r="C123" s="175" t="s">
        <v>221</v>
      </c>
      <c r="D123" s="172" t="s">
        <v>52</v>
      </c>
      <c r="E123" s="176">
        <v>10</v>
      </c>
      <c r="F123" s="174" t="s">
        <v>185</v>
      </c>
    </row>
    <row r="124" spans="1:6" s="124" customFormat="1" ht="27.95" customHeight="1">
      <c r="A124" s="170">
        <v>9</v>
      </c>
      <c r="B124" s="177" t="s">
        <v>222</v>
      </c>
      <c r="C124" s="175" t="s">
        <v>223</v>
      </c>
      <c r="D124" s="172" t="s">
        <v>99</v>
      </c>
      <c r="E124" s="176">
        <v>240</v>
      </c>
      <c r="F124" s="174" t="s">
        <v>224</v>
      </c>
    </row>
    <row r="125" spans="1:6" s="124" customFormat="1" ht="27.95" customHeight="1">
      <c r="A125" s="170">
        <v>10</v>
      </c>
      <c r="B125" s="177" t="s">
        <v>222</v>
      </c>
      <c r="C125" s="175" t="s">
        <v>327</v>
      </c>
      <c r="D125" s="172" t="s">
        <v>99</v>
      </c>
      <c r="E125" s="176">
        <f>120+90</f>
        <v>210</v>
      </c>
      <c r="F125" s="174" t="s">
        <v>224</v>
      </c>
    </row>
    <row r="126" spans="1:6" s="124" customFormat="1" ht="27.95" customHeight="1">
      <c r="A126" s="170">
        <v>11</v>
      </c>
      <c r="B126" s="178" t="s">
        <v>225</v>
      </c>
      <c r="C126" s="175" t="s">
        <v>328</v>
      </c>
      <c r="D126" s="172" t="s">
        <v>99</v>
      </c>
      <c r="E126" s="173">
        <v>40</v>
      </c>
      <c r="F126" s="174" t="s">
        <v>185</v>
      </c>
    </row>
    <row r="127" spans="1:6" s="124" customFormat="1" ht="27.95" customHeight="1">
      <c r="A127" s="170">
        <v>12</v>
      </c>
      <c r="B127" s="178" t="s">
        <v>225</v>
      </c>
      <c r="C127" s="175" t="s">
        <v>226</v>
      </c>
      <c r="D127" s="172" t="s">
        <v>99</v>
      </c>
      <c r="E127" s="173">
        <v>60</v>
      </c>
      <c r="F127" s="174" t="s">
        <v>185</v>
      </c>
    </row>
    <row r="128" spans="1:6" s="124" customFormat="1" ht="27.95" customHeight="1">
      <c r="A128" s="104" t="s">
        <v>133</v>
      </c>
      <c r="B128" s="163"/>
      <c r="C128" s="163"/>
      <c r="D128" s="164"/>
      <c r="E128" s="164"/>
      <c r="F128" s="98"/>
    </row>
    <row r="129" spans="1:6" s="124" customFormat="1" ht="27.95" customHeight="1">
      <c r="A129" s="170">
        <v>1</v>
      </c>
      <c r="B129" s="171" t="s">
        <v>208</v>
      </c>
      <c r="C129" s="171" t="s">
        <v>209</v>
      </c>
      <c r="D129" s="172" t="s">
        <v>39</v>
      </c>
      <c r="E129" s="173">
        <v>1</v>
      </c>
      <c r="F129" s="174" t="s">
        <v>210</v>
      </c>
    </row>
    <row r="130" spans="1:6" s="124" customFormat="1" ht="27.95" customHeight="1">
      <c r="A130" s="170">
        <v>2</v>
      </c>
      <c r="B130" s="171" t="s">
        <v>325</v>
      </c>
      <c r="C130" s="171" t="s">
        <v>326</v>
      </c>
      <c r="D130" s="172" t="s">
        <v>211</v>
      </c>
      <c r="E130" s="173">
        <v>11</v>
      </c>
      <c r="F130" s="174" t="s">
        <v>212</v>
      </c>
    </row>
    <row r="131" spans="1:6" s="124" customFormat="1" ht="27.95" customHeight="1">
      <c r="A131" s="170">
        <v>3</v>
      </c>
      <c r="B131" s="171" t="s">
        <v>213</v>
      </c>
      <c r="C131" s="171" t="s">
        <v>214</v>
      </c>
      <c r="D131" s="172" t="s">
        <v>52</v>
      </c>
      <c r="E131" s="173">
        <v>1</v>
      </c>
      <c r="F131" s="174" t="s">
        <v>215</v>
      </c>
    </row>
    <row r="132" spans="1:6" s="115" customFormat="1" ht="27.95" customHeight="1">
      <c r="A132" s="170">
        <v>4</v>
      </c>
      <c r="B132" s="175" t="s">
        <v>216</v>
      </c>
      <c r="C132" s="175" t="s">
        <v>214</v>
      </c>
      <c r="D132" s="172" t="s">
        <v>52</v>
      </c>
      <c r="E132" s="176">
        <v>6</v>
      </c>
      <c r="F132" s="174" t="s">
        <v>215</v>
      </c>
    </row>
    <row r="133" spans="1:6" s="124" customFormat="1" ht="27.95" customHeight="1">
      <c r="A133" s="170">
        <v>5</v>
      </c>
      <c r="B133" s="175" t="s">
        <v>217</v>
      </c>
      <c r="C133" s="175" t="s">
        <v>218</v>
      </c>
      <c r="D133" s="172" t="s">
        <v>52</v>
      </c>
      <c r="E133" s="176">
        <v>2</v>
      </c>
      <c r="F133" s="174" t="s">
        <v>215</v>
      </c>
    </row>
    <row r="134" spans="1:6" s="124" customFormat="1" ht="27.95" customHeight="1">
      <c r="A134" s="170">
        <v>6</v>
      </c>
      <c r="B134" s="175" t="s">
        <v>219</v>
      </c>
      <c r="C134" s="175" t="s">
        <v>214</v>
      </c>
      <c r="D134" s="172" t="s">
        <v>52</v>
      </c>
      <c r="E134" s="176">
        <v>2</v>
      </c>
      <c r="F134" s="174" t="s">
        <v>215</v>
      </c>
    </row>
    <row r="135" spans="1:6" s="115" customFormat="1" ht="27.95" customHeight="1">
      <c r="A135" s="170">
        <v>7</v>
      </c>
      <c r="B135" s="175" t="s">
        <v>220</v>
      </c>
      <c r="C135" s="175" t="s">
        <v>221</v>
      </c>
      <c r="D135" s="172" t="s">
        <v>52</v>
      </c>
      <c r="E135" s="176">
        <v>10</v>
      </c>
      <c r="F135" s="174" t="s">
        <v>185</v>
      </c>
    </row>
    <row r="136" spans="1:6" s="124" customFormat="1" ht="27.95" customHeight="1">
      <c r="A136" s="170">
        <v>8</v>
      </c>
      <c r="B136" s="177" t="s">
        <v>222</v>
      </c>
      <c r="C136" s="175" t="s">
        <v>223</v>
      </c>
      <c r="D136" s="172" t="s">
        <v>99</v>
      </c>
      <c r="E136" s="176">
        <v>240</v>
      </c>
      <c r="F136" s="174" t="s">
        <v>224</v>
      </c>
    </row>
    <row r="137" spans="1:6" s="124" customFormat="1" ht="27.95" customHeight="1">
      <c r="A137" s="170">
        <v>9</v>
      </c>
      <c r="B137" s="177" t="s">
        <v>222</v>
      </c>
      <c r="C137" s="175" t="s">
        <v>327</v>
      </c>
      <c r="D137" s="172" t="s">
        <v>99</v>
      </c>
      <c r="E137" s="176">
        <f>120+90</f>
        <v>210</v>
      </c>
      <c r="F137" s="174" t="s">
        <v>224</v>
      </c>
    </row>
    <row r="138" spans="1:6" s="124" customFormat="1" ht="27.95" customHeight="1">
      <c r="A138" s="170">
        <v>10</v>
      </c>
      <c r="B138" s="178" t="s">
        <v>225</v>
      </c>
      <c r="C138" s="175" t="s">
        <v>328</v>
      </c>
      <c r="D138" s="172" t="s">
        <v>99</v>
      </c>
      <c r="E138" s="173">
        <v>40</v>
      </c>
      <c r="F138" s="174" t="s">
        <v>185</v>
      </c>
    </row>
    <row r="139" spans="1:6" s="124" customFormat="1" ht="27.95" customHeight="1">
      <c r="A139" s="170">
        <v>11</v>
      </c>
      <c r="B139" s="178" t="s">
        <v>225</v>
      </c>
      <c r="C139" s="175" t="s">
        <v>226</v>
      </c>
      <c r="D139" s="172" t="s">
        <v>99</v>
      </c>
      <c r="E139" s="173">
        <v>60</v>
      </c>
      <c r="F139" s="174" t="s">
        <v>185</v>
      </c>
    </row>
    <row r="140" spans="1:6" s="124" customFormat="1" ht="27.95" customHeight="1">
      <c r="A140" s="180" t="s">
        <v>329</v>
      </c>
      <c r="B140" s="178"/>
      <c r="C140" s="175"/>
      <c r="D140" s="172"/>
      <c r="E140" s="173"/>
      <c r="F140" s="174"/>
    </row>
    <row r="141" spans="1:6" s="124" customFormat="1" ht="27.95" customHeight="1">
      <c r="A141" s="180">
        <v>1</v>
      </c>
      <c r="B141" s="178" t="s">
        <v>232</v>
      </c>
      <c r="C141" s="175" t="s">
        <v>330</v>
      </c>
      <c r="D141" s="172" t="s">
        <v>211</v>
      </c>
      <c r="E141" s="173">
        <v>1</v>
      </c>
      <c r="F141" s="174" t="s">
        <v>212</v>
      </c>
    </row>
    <row r="142" spans="1:6" s="124" customFormat="1" ht="27.95" customHeight="1">
      <c r="A142" s="170">
        <v>2</v>
      </c>
      <c r="B142" s="171" t="s">
        <v>325</v>
      </c>
      <c r="C142" s="171" t="s">
        <v>326</v>
      </c>
      <c r="D142" s="172" t="s">
        <v>211</v>
      </c>
      <c r="E142" s="173">
        <v>3</v>
      </c>
      <c r="F142" s="174" t="s">
        <v>212</v>
      </c>
    </row>
    <row r="143" spans="1:6" s="124" customFormat="1" ht="27.95" customHeight="1">
      <c r="A143" s="170">
        <v>3</v>
      </c>
      <c r="B143" s="171" t="s">
        <v>228</v>
      </c>
      <c r="C143" s="171" t="s">
        <v>214</v>
      </c>
      <c r="D143" s="172" t="s">
        <v>52</v>
      </c>
      <c r="E143" s="173">
        <v>3</v>
      </c>
      <c r="F143" s="174" t="s">
        <v>215</v>
      </c>
    </row>
    <row r="144" spans="1:6" s="124" customFormat="1" ht="27.95" customHeight="1">
      <c r="A144" s="170">
        <v>4</v>
      </c>
      <c r="B144" s="177" t="s">
        <v>222</v>
      </c>
      <c r="C144" s="175" t="s">
        <v>327</v>
      </c>
      <c r="D144" s="172" t="s">
        <v>99</v>
      </c>
      <c r="E144" s="176">
        <f>51+180</f>
        <v>231</v>
      </c>
      <c r="F144" s="174" t="s">
        <v>224</v>
      </c>
    </row>
    <row r="145" spans="1:6" s="124" customFormat="1" ht="27.95" customHeight="1">
      <c r="A145" s="170">
        <v>5</v>
      </c>
      <c r="B145" s="178" t="s">
        <v>225</v>
      </c>
      <c r="C145" s="175" t="s">
        <v>328</v>
      </c>
      <c r="D145" s="172" t="s">
        <v>99</v>
      </c>
      <c r="E145" s="173">
        <f>(5+4+2)+6</f>
        <v>17</v>
      </c>
      <c r="F145" s="174" t="s">
        <v>185</v>
      </c>
    </row>
    <row r="146" spans="1:6" s="124" customFormat="1" ht="27.95" customHeight="1">
      <c r="A146" s="170" t="s">
        <v>136</v>
      </c>
      <c r="B146" s="178"/>
      <c r="C146" s="175"/>
      <c r="D146" s="172"/>
      <c r="E146" s="173"/>
      <c r="F146" s="174"/>
    </row>
    <row r="147" spans="1:6" s="124" customFormat="1" ht="27.95" customHeight="1">
      <c r="A147" s="170">
        <v>1</v>
      </c>
      <c r="B147" s="171" t="s">
        <v>325</v>
      </c>
      <c r="C147" s="171" t="s">
        <v>326</v>
      </c>
      <c r="D147" s="172" t="s">
        <v>211</v>
      </c>
      <c r="E147" s="173">
        <v>15</v>
      </c>
      <c r="F147" s="174" t="s">
        <v>212</v>
      </c>
    </row>
    <row r="148" spans="1:6" s="124" customFormat="1" ht="27.95" customHeight="1">
      <c r="A148" s="170">
        <v>2</v>
      </c>
      <c r="B148" s="171" t="s">
        <v>228</v>
      </c>
      <c r="C148" s="171" t="s">
        <v>214</v>
      </c>
      <c r="D148" s="172" t="s">
        <v>52</v>
      </c>
      <c r="E148" s="173">
        <v>1</v>
      </c>
      <c r="F148" s="174" t="s">
        <v>215</v>
      </c>
    </row>
    <row r="149" spans="1:6" s="124" customFormat="1" ht="27.95" customHeight="1">
      <c r="A149" s="170">
        <v>3</v>
      </c>
      <c r="B149" s="171" t="s">
        <v>227</v>
      </c>
      <c r="C149" s="171" t="s">
        <v>214</v>
      </c>
      <c r="D149" s="172" t="s">
        <v>52</v>
      </c>
      <c r="E149" s="173">
        <v>1</v>
      </c>
      <c r="F149" s="174" t="s">
        <v>215</v>
      </c>
    </row>
    <row r="150" spans="1:6" s="124" customFormat="1" ht="27.95" customHeight="1">
      <c r="A150" s="170">
        <v>4</v>
      </c>
      <c r="B150" s="177" t="s">
        <v>222</v>
      </c>
      <c r="C150" s="175" t="s">
        <v>327</v>
      </c>
      <c r="D150" s="172" t="s">
        <v>99</v>
      </c>
      <c r="E150" s="176">
        <f>51+180</f>
        <v>231</v>
      </c>
      <c r="F150" s="174" t="s">
        <v>224</v>
      </c>
    </row>
    <row r="151" spans="1:6" s="124" customFormat="1" ht="27.95" customHeight="1">
      <c r="A151" s="170">
        <v>5</v>
      </c>
      <c r="B151" s="178" t="s">
        <v>225</v>
      </c>
      <c r="C151" s="175" t="s">
        <v>328</v>
      </c>
      <c r="D151" s="172" t="s">
        <v>99</v>
      </c>
      <c r="E151" s="173">
        <f>(5+4+2)+6</f>
        <v>17</v>
      </c>
      <c r="F151" s="174" t="s">
        <v>185</v>
      </c>
    </row>
    <row r="152" spans="1:6" s="169" customFormat="1" ht="27.95" customHeight="1">
      <c r="A152" s="162" t="s">
        <v>194</v>
      </c>
      <c r="B152" s="163"/>
      <c r="C152" s="163"/>
      <c r="D152" s="164"/>
      <c r="E152" s="164"/>
      <c r="F152" s="168"/>
    </row>
    <row r="153" spans="1:6" s="124" customFormat="1" ht="27.95" customHeight="1">
      <c r="A153" s="170">
        <v>1</v>
      </c>
      <c r="B153" s="171" t="s">
        <v>233</v>
      </c>
      <c r="C153" s="171" t="s">
        <v>234</v>
      </c>
      <c r="D153" s="172" t="s">
        <v>99</v>
      </c>
      <c r="E153" s="173">
        <v>70</v>
      </c>
      <c r="F153" s="174" t="s">
        <v>235</v>
      </c>
    </row>
    <row r="154" spans="1:6" s="124" customFormat="1" ht="27.95" customHeight="1">
      <c r="A154" s="170">
        <v>2</v>
      </c>
      <c r="B154" s="171" t="s">
        <v>208</v>
      </c>
      <c r="C154" s="171" t="s">
        <v>209</v>
      </c>
      <c r="D154" s="172" t="s">
        <v>39</v>
      </c>
      <c r="E154" s="173">
        <v>1</v>
      </c>
      <c r="F154" s="174" t="s">
        <v>210</v>
      </c>
    </row>
    <row r="155" spans="1:6" s="124" customFormat="1" ht="27.95" customHeight="1">
      <c r="A155" s="170">
        <v>3</v>
      </c>
      <c r="B155" s="177" t="s">
        <v>222</v>
      </c>
      <c r="C155" s="175" t="s">
        <v>236</v>
      </c>
      <c r="D155" s="172" t="s">
        <v>99</v>
      </c>
      <c r="E155" s="176">
        <v>150</v>
      </c>
      <c r="F155" s="174" t="s">
        <v>224</v>
      </c>
    </row>
    <row r="156" spans="1:6" s="115" customFormat="1" ht="27.95" customHeight="1">
      <c r="A156" s="170">
        <v>4</v>
      </c>
      <c r="B156" s="177" t="s">
        <v>237</v>
      </c>
      <c r="C156" s="175" t="s">
        <v>238</v>
      </c>
      <c r="D156" s="172" t="s">
        <v>99</v>
      </c>
      <c r="E156" s="176">
        <v>608</v>
      </c>
      <c r="F156" s="174" t="s">
        <v>224</v>
      </c>
    </row>
    <row r="157" spans="1:6" s="124" customFormat="1" ht="27.95" customHeight="1">
      <c r="A157" s="170">
        <v>5</v>
      </c>
      <c r="B157" s="178" t="s">
        <v>225</v>
      </c>
      <c r="C157" s="175" t="s">
        <v>226</v>
      </c>
      <c r="D157" s="172" t="s">
        <v>99</v>
      </c>
      <c r="E157" s="173">
        <v>50</v>
      </c>
      <c r="F157" s="174" t="s">
        <v>185</v>
      </c>
    </row>
    <row r="158" spans="1:6" s="124" customFormat="1" ht="27.95" customHeight="1">
      <c r="A158" s="170">
        <v>6</v>
      </c>
      <c r="B158" s="178" t="s">
        <v>225</v>
      </c>
      <c r="C158" s="175" t="s">
        <v>239</v>
      </c>
      <c r="D158" s="172" t="s">
        <v>99</v>
      </c>
      <c r="E158" s="173">
        <v>50</v>
      </c>
      <c r="F158" s="174" t="s">
        <v>185</v>
      </c>
    </row>
    <row r="159" spans="1:6" s="124" customFormat="1" ht="49.5" customHeight="1" thickBot="1">
      <c r="A159" s="193">
        <v>7</v>
      </c>
      <c r="B159" s="194" t="s">
        <v>204</v>
      </c>
      <c r="C159" s="194" t="s">
        <v>240</v>
      </c>
      <c r="D159" s="195" t="s">
        <v>89</v>
      </c>
      <c r="E159" s="196">
        <v>923</v>
      </c>
      <c r="F159" s="197"/>
    </row>
    <row r="160" spans="1:6" s="112" customFormat="1" ht="27.95" customHeight="1">
      <c r="A160" s="106" t="s">
        <v>82</v>
      </c>
      <c r="B160" s="144"/>
      <c r="C160" s="144"/>
      <c r="D160" s="145"/>
      <c r="E160" s="146" t="s">
        <v>83</v>
      </c>
      <c r="F160" s="99"/>
    </row>
    <row r="161" spans="1:6" s="119" customFormat="1">
      <c r="A161" s="107"/>
      <c r="B161" s="144"/>
      <c r="C161" s="144"/>
      <c r="D161" s="147"/>
      <c r="E161" s="148"/>
      <c r="F161" s="100"/>
    </row>
    <row r="162" spans="1:6" s="119" customFormat="1">
      <c r="A162" s="107"/>
      <c r="B162" s="144"/>
      <c r="C162" s="144"/>
      <c r="D162" s="147"/>
      <c r="E162" s="148"/>
      <c r="F162" s="100"/>
    </row>
    <row r="163" spans="1:6" s="119" customFormat="1">
      <c r="A163" s="107"/>
      <c r="B163" s="144"/>
      <c r="C163" s="144"/>
      <c r="D163" s="147"/>
      <c r="E163" s="148"/>
      <c r="F163" s="100"/>
    </row>
    <row r="164" spans="1:6" s="119" customFormat="1">
      <c r="A164" s="107"/>
      <c r="B164" s="144"/>
      <c r="C164" s="144"/>
      <c r="D164" s="147"/>
      <c r="E164" s="148"/>
      <c r="F164" s="100"/>
    </row>
    <row r="165" spans="1:6" s="119" customFormat="1">
      <c r="A165" s="107"/>
      <c r="B165" s="144"/>
      <c r="C165" s="144"/>
      <c r="D165" s="147"/>
      <c r="E165" s="148"/>
      <c r="F165" s="100"/>
    </row>
    <row r="166" spans="1:6" s="119" customFormat="1">
      <c r="A166" s="107"/>
      <c r="B166" s="144"/>
      <c r="C166" s="144"/>
      <c r="D166" s="147"/>
      <c r="E166" s="148"/>
      <c r="F166" s="100"/>
    </row>
    <row r="167" spans="1:6" s="119" customFormat="1">
      <c r="A167" s="107"/>
      <c r="B167" s="144"/>
      <c r="C167" s="144"/>
      <c r="D167" s="147"/>
      <c r="E167" s="148"/>
      <c r="F167" s="100"/>
    </row>
    <row r="168" spans="1:6" s="119" customFormat="1">
      <c r="A168" s="107"/>
      <c r="B168" s="144"/>
      <c r="C168" s="144"/>
      <c r="D168" s="147"/>
      <c r="E168" s="148"/>
      <c r="F168" s="100"/>
    </row>
    <row r="169" spans="1:6" s="119" customFormat="1">
      <c r="A169" s="107"/>
      <c r="B169" s="144"/>
      <c r="C169" s="144"/>
      <c r="D169" s="147"/>
      <c r="E169" s="148"/>
      <c r="F169" s="100"/>
    </row>
    <row r="170" spans="1:6" s="119" customFormat="1">
      <c r="A170" s="107"/>
      <c r="B170" s="144"/>
      <c r="C170" s="144"/>
      <c r="D170" s="147"/>
      <c r="E170" s="148"/>
      <c r="F170" s="100"/>
    </row>
    <row r="171" spans="1:6" s="119" customFormat="1">
      <c r="A171" s="107"/>
      <c r="B171" s="144"/>
      <c r="C171" s="144"/>
      <c r="D171" s="147"/>
      <c r="E171" s="148"/>
      <c r="F171" s="100"/>
    </row>
    <row r="172" spans="1:6" s="119" customFormat="1">
      <c r="A172" s="107"/>
      <c r="B172" s="144"/>
      <c r="C172" s="144"/>
      <c r="D172" s="147"/>
      <c r="E172" s="148"/>
      <c r="F172" s="100"/>
    </row>
    <row r="173" spans="1:6" s="119" customFormat="1">
      <c r="A173" s="107"/>
      <c r="B173" s="144"/>
      <c r="C173" s="144"/>
      <c r="D173" s="147"/>
      <c r="E173" s="148"/>
      <c r="F173" s="100"/>
    </row>
    <row r="174" spans="1:6" s="119" customFormat="1">
      <c r="A174" s="107"/>
      <c r="B174" s="144"/>
      <c r="C174" s="144"/>
      <c r="D174" s="147"/>
      <c r="E174" s="148"/>
      <c r="F174" s="100"/>
    </row>
    <row r="175" spans="1:6" s="119" customFormat="1">
      <c r="A175" s="107"/>
      <c r="B175" s="144"/>
      <c r="C175" s="144"/>
      <c r="D175" s="147"/>
      <c r="E175" s="148"/>
      <c r="F175" s="100"/>
    </row>
    <row r="176" spans="1:6" s="119" customFormat="1">
      <c r="A176" s="107"/>
      <c r="B176" s="144"/>
      <c r="C176" s="144"/>
      <c r="D176" s="147"/>
      <c r="E176" s="148"/>
      <c r="F176" s="100"/>
    </row>
    <row r="177" spans="1:6" s="119" customFormat="1">
      <c r="A177" s="107"/>
      <c r="B177" s="144"/>
      <c r="C177" s="144"/>
      <c r="D177" s="147"/>
      <c r="E177" s="148"/>
      <c r="F177" s="100"/>
    </row>
    <row r="178" spans="1:6" s="119" customFormat="1">
      <c r="A178" s="107"/>
      <c r="B178" s="144"/>
      <c r="C178" s="144"/>
      <c r="D178" s="147"/>
      <c r="E178" s="148"/>
      <c r="F178" s="100"/>
    </row>
    <row r="179" spans="1:6" s="119" customFormat="1">
      <c r="A179" s="107"/>
      <c r="B179" s="144"/>
      <c r="C179" s="144"/>
      <c r="D179" s="147"/>
      <c r="E179" s="148"/>
      <c r="F179" s="100"/>
    </row>
    <row r="180" spans="1:6" s="119" customFormat="1">
      <c r="A180" s="107"/>
      <c r="B180" s="144"/>
      <c r="C180" s="144"/>
      <c r="D180" s="147"/>
      <c r="E180" s="148"/>
      <c r="F180" s="100"/>
    </row>
    <row r="181" spans="1:6" s="119" customFormat="1">
      <c r="A181" s="107"/>
      <c r="B181" s="144"/>
      <c r="C181" s="144"/>
      <c r="D181" s="147"/>
      <c r="E181" s="148"/>
      <c r="F181" s="100"/>
    </row>
    <row r="182" spans="1:6" s="119" customFormat="1">
      <c r="A182" s="107"/>
      <c r="B182" s="144"/>
      <c r="C182" s="144"/>
      <c r="D182" s="147"/>
      <c r="E182" s="148"/>
      <c r="F182" s="100"/>
    </row>
    <row r="183" spans="1:6" s="119" customFormat="1">
      <c r="A183" s="107"/>
      <c r="B183" s="144"/>
      <c r="C183" s="144"/>
      <c r="D183" s="147"/>
      <c r="E183" s="148"/>
      <c r="F183" s="100"/>
    </row>
    <row r="184" spans="1:6" s="119" customFormat="1">
      <c r="A184" s="107"/>
      <c r="B184" s="144"/>
      <c r="C184" s="144"/>
      <c r="D184" s="147"/>
      <c r="E184" s="148"/>
      <c r="F184" s="100"/>
    </row>
    <row r="185" spans="1:6" s="119" customFormat="1">
      <c r="A185" s="107"/>
      <c r="B185" s="144"/>
      <c r="C185" s="144"/>
      <c r="D185" s="147"/>
      <c r="E185" s="148"/>
      <c r="F185" s="100"/>
    </row>
    <row r="186" spans="1:6" s="119" customFormat="1">
      <c r="A186" s="107"/>
      <c r="B186" s="144"/>
      <c r="C186" s="144"/>
      <c r="D186" s="147"/>
      <c r="E186" s="148"/>
      <c r="F186" s="100"/>
    </row>
    <row r="187" spans="1:6" s="119" customFormat="1">
      <c r="A187" s="107"/>
      <c r="B187" s="144"/>
      <c r="C187" s="144"/>
      <c r="D187" s="147"/>
      <c r="E187" s="148"/>
      <c r="F187" s="100"/>
    </row>
    <row r="188" spans="1:6" s="119" customFormat="1">
      <c r="A188" s="107"/>
      <c r="B188" s="144"/>
      <c r="C188" s="144"/>
      <c r="D188" s="147"/>
      <c r="E188" s="148"/>
      <c r="F188" s="100"/>
    </row>
    <row r="189" spans="1:6" s="119" customFormat="1">
      <c r="A189" s="107"/>
      <c r="B189" s="144"/>
      <c r="C189" s="144"/>
      <c r="D189" s="147"/>
      <c r="E189" s="148"/>
      <c r="F189" s="100"/>
    </row>
    <row r="190" spans="1:6" s="119" customFormat="1">
      <c r="A190" s="107"/>
      <c r="B190" s="144"/>
      <c r="C190" s="144"/>
      <c r="D190" s="147"/>
      <c r="E190" s="148"/>
      <c r="F190" s="100"/>
    </row>
    <row r="191" spans="1:6" s="119" customFormat="1">
      <c r="A191" s="107"/>
      <c r="B191" s="144"/>
      <c r="C191" s="144"/>
      <c r="D191" s="147"/>
      <c r="E191" s="148"/>
      <c r="F191" s="100"/>
    </row>
    <row r="192" spans="1:6" s="119" customFormat="1">
      <c r="A192" s="107"/>
      <c r="B192" s="144"/>
      <c r="C192" s="144"/>
      <c r="D192" s="147"/>
      <c r="E192" s="148"/>
      <c r="F192" s="100"/>
    </row>
    <row r="193" spans="1:6" s="119" customFormat="1">
      <c r="A193" s="107"/>
      <c r="B193" s="144"/>
      <c r="C193" s="144"/>
      <c r="D193" s="147"/>
      <c r="E193" s="148"/>
      <c r="F193" s="100"/>
    </row>
    <row r="194" spans="1:6" s="119" customFormat="1">
      <c r="A194" s="107"/>
      <c r="B194" s="144"/>
      <c r="C194" s="144"/>
      <c r="D194" s="147"/>
      <c r="E194" s="148"/>
      <c r="F194" s="100"/>
    </row>
    <row r="195" spans="1:6" s="119" customFormat="1">
      <c r="A195" s="107"/>
      <c r="B195" s="144"/>
      <c r="C195" s="144"/>
      <c r="D195" s="147"/>
      <c r="E195" s="148"/>
      <c r="F195" s="100"/>
    </row>
    <row r="196" spans="1:6" s="119" customFormat="1">
      <c r="A196" s="107"/>
      <c r="B196" s="144"/>
      <c r="C196" s="144"/>
      <c r="D196" s="147"/>
      <c r="E196" s="148"/>
      <c r="F196" s="100"/>
    </row>
    <row r="197" spans="1:6" s="119" customFormat="1">
      <c r="A197" s="107"/>
      <c r="B197" s="144"/>
      <c r="C197" s="144"/>
      <c r="D197" s="147"/>
      <c r="E197" s="148"/>
      <c r="F197" s="100"/>
    </row>
    <row r="198" spans="1:6" s="119" customFormat="1">
      <c r="A198" s="107"/>
      <c r="B198" s="144"/>
      <c r="C198" s="144"/>
      <c r="D198" s="147"/>
      <c r="E198" s="148"/>
      <c r="F198" s="100"/>
    </row>
    <row r="199" spans="1:6" s="119" customFormat="1">
      <c r="A199" s="107"/>
      <c r="B199" s="144"/>
      <c r="C199" s="144"/>
      <c r="D199" s="147"/>
      <c r="E199" s="148"/>
      <c r="F199" s="100"/>
    </row>
    <row r="200" spans="1:6" s="119" customFormat="1">
      <c r="A200" s="107"/>
      <c r="B200" s="144"/>
      <c r="C200" s="144"/>
      <c r="D200" s="147"/>
      <c r="E200" s="148"/>
      <c r="F200" s="100"/>
    </row>
    <row r="201" spans="1:6" s="119" customFormat="1">
      <c r="A201" s="107"/>
      <c r="B201" s="144"/>
      <c r="C201" s="144"/>
      <c r="D201" s="147"/>
      <c r="E201" s="148"/>
      <c r="F201" s="100"/>
    </row>
    <row r="202" spans="1:6" s="119" customFormat="1">
      <c r="A202" s="107"/>
      <c r="B202" s="144"/>
      <c r="C202" s="144"/>
      <c r="D202" s="147"/>
      <c r="E202" s="148"/>
      <c r="F202" s="100"/>
    </row>
    <row r="203" spans="1:6" s="119" customFormat="1">
      <c r="A203" s="107"/>
      <c r="B203" s="144"/>
      <c r="C203" s="144"/>
      <c r="D203" s="147"/>
      <c r="E203" s="148"/>
      <c r="F203" s="100"/>
    </row>
    <row r="204" spans="1:6" s="119" customFormat="1">
      <c r="A204" s="107"/>
      <c r="B204" s="144"/>
      <c r="C204" s="144"/>
      <c r="D204" s="147"/>
      <c r="E204" s="148"/>
      <c r="F204" s="100"/>
    </row>
    <row r="205" spans="1:6" s="119" customFormat="1">
      <c r="A205" s="107"/>
      <c r="B205" s="144"/>
      <c r="C205" s="144"/>
      <c r="D205" s="147"/>
      <c r="E205" s="148"/>
      <c r="F205" s="100"/>
    </row>
    <row r="206" spans="1:6" s="119" customFormat="1">
      <c r="A206" s="107"/>
      <c r="B206" s="144"/>
      <c r="C206" s="144"/>
      <c r="D206" s="147"/>
      <c r="E206" s="148"/>
      <c r="F206" s="100"/>
    </row>
    <row r="207" spans="1:6" s="119" customFormat="1">
      <c r="A207" s="107"/>
      <c r="B207" s="144"/>
      <c r="C207" s="144"/>
      <c r="D207" s="147"/>
      <c r="E207" s="148"/>
      <c r="F207" s="100"/>
    </row>
    <row r="208" spans="1:6" s="119" customFormat="1">
      <c r="A208" s="107"/>
      <c r="B208" s="144"/>
      <c r="C208" s="144"/>
      <c r="D208" s="147"/>
      <c r="E208" s="148"/>
      <c r="F208" s="100"/>
    </row>
    <row r="209" spans="1:6" s="119" customFormat="1">
      <c r="A209" s="107"/>
      <c r="B209" s="144"/>
      <c r="C209" s="144"/>
      <c r="D209" s="147"/>
      <c r="E209" s="148"/>
      <c r="F209" s="100"/>
    </row>
    <row r="210" spans="1:6" s="119" customFormat="1">
      <c r="A210" s="107"/>
      <c r="B210" s="144"/>
      <c r="C210" s="144"/>
      <c r="D210" s="147"/>
      <c r="E210" s="148"/>
      <c r="F210" s="100"/>
    </row>
    <row r="211" spans="1:6" s="119" customFormat="1">
      <c r="A211" s="107"/>
      <c r="B211" s="144"/>
      <c r="C211" s="144"/>
      <c r="D211" s="147"/>
      <c r="E211" s="148"/>
      <c r="F211" s="100"/>
    </row>
    <row r="212" spans="1:6" s="119" customFormat="1">
      <c r="A212" s="107"/>
      <c r="B212" s="144"/>
      <c r="C212" s="144"/>
      <c r="D212" s="147"/>
      <c r="E212" s="148"/>
      <c r="F212" s="100"/>
    </row>
    <row r="213" spans="1:6" s="119" customFormat="1">
      <c r="A213" s="107"/>
      <c r="B213" s="144"/>
      <c r="C213" s="144"/>
      <c r="D213" s="147"/>
      <c r="E213" s="148"/>
      <c r="F213" s="100"/>
    </row>
    <row r="214" spans="1:6" s="119" customFormat="1">
      <c r="A214" s="107"/>
      <c r="B214" s="144"/>
      <c r="C214" s="144"/>
      <c r="D214" s="147"/>
      <c r="E214" s="148"/>
      <c r="F214" s="100"/>
    </row>
    <row r="215" spans="1:6" s="119" customFormat="1">
      <c r="A215" s="107"/>
      <c r="B215" s="144"/>
      <c r="C215" s="144"/>
      <c r="D215" s="147"/>
      <c r="E215" s="148"/>
      <c r="F215" s="100"/>
    </row>
    <row r="216" spans="1:6" s="119" customFormat="1">
      <c r="A216" s="107"/>
      <c r="B216" s="144"/>
      <c r="C216" s="144"/>
      <c r="D216" s="147"/>
      <c r="E216" s="148"/>
      <c r="F216" s="100"/>
    </row>
    <row r="217" spans="1:6" s="119" customFormat="1">
      <c r="A217" s="107"/>
      <c r="B217" s="144"/>
      <c r="C217" s="144"/>
      <c r="D217" s="147"/>
      <c r="E217" s="148"/>
      <c r="F217" s="100"/>
    </row>
    <row r="218" spans="1:6" s="119" customFormat="1">
      <c r="A218" s="107"/>
      <c r="B218" s="144"/>
      <c r="C218" s="144"/>
      <c r="D218" s="147"/>
      <c r="E218" s="148"/>
      <c r="F218" s="100"/>
    </row>
    <row r="219" spans="1:6" s="119" customFormat="1">
      <c r="A219" s="107"/>
      <c r="B219" s="144"/>
      <c r="C219" s="144"/>
      <c r="D219" s="147"/>
      <c r="E219" s="148"/>
      <c r="F219" s="100"/>
    </row>
    <row r="220" spans="1:6" s="119" customFormat="1">
      <c r="A220" s="107"/>
      <c r="B220" s="144"/>
      <c r="C220" s="144"/>
      <c r="D220" s="147"/>
      <c r="E220" s="148"/>
      <c r="F220" s="100"/>
    </row>
    <row r="221" spans="1:6" s="119" customFormat="1">
      <c r="A221" s="107"/>
      <c r="B221" s="144"/>
      <c r="C221" s="144"/>
      <c r="D221" s="147"/>
      <c r="E221" s="148"/>
      <c r="F221" s="100"/>
    </row>
    <row r="222" spans="1:6" s="119" customFormat="1">
      <c r="A222" s="107"/>
      <c r="B222" s="144"/>
      <c r="C222" s="144"/>
      <c r="D222" s="147"/>
      <c r="E222" s="148"/>
      <c r="F222" s="100"/>
    </row>
    <row r="223" spans="1:6" s="119" customFormat="1">
      <c r="A223" s="107"/>
      <c r="B223" s="144"/>
      <c r="C223" s="144"/>
      <c r="D223" s="147"/>
      <c r="E223" s="148"/>
      <c r="F223" s="100"/>
    </row>
    <row r="224" spans="1:6" s="119" customFormat="1">
      <c r="A224" s="107"/>
      <c r="B224" s="144"/>
      <c r="C224" s="144"/>
      <c r="D224" s="147"/>
      <c r="E224" s="148"/>
      <c r="F224" s="100"/>
    </row>
    <row r="225" spans="1:6" s="119" customFormat="1">
      <c r="A225" s="107"/>
      <c r="B225" s="144"/>
      <c r="C225" s="144"/>
      <c r="D225" s="147"/>
      <c r="E225" s="148"/>
      <c r="F225" s="100"/>
    </row>
    <row r="226" spans="1:6" s="119" customFormat="1">
      <c r="A226" s="107"/>
      <c r="B226" s="144"/>
      <c r="C226" s="144"/>
      <c r="D226" s="147"/>
      <c r="E226" s="148"/>
      <c r="F226" s="100"/>
    </row>
    <row r="227" spans="1:6" s="119" customFormat="1">
      <c r="A227" s="107"/>
      <c r="B227" s="144"/>
      <c r="C227" s="144"/>
      <c r="D227" s="147"/>
      <c r="E227" s="148"/>
      <c r="F227" s="100"/>
    </row>
    <row r="228" spans="1:6" s="119" customFormat="1">
      <c r="A228" s="107"/>
      <c r="B228" s="144"/>
      <c r="C228" s="144"/>
      <c r="D228" s="147"/>
      <c r="E228" s="148"/>
      <c r="F228" s="100"/>
    </row>
    <row r="229" spans="1:6" s="119" customFormat="1">
      <c r="A229" s="107"/>
      <c r="B229" s="144"/>
      <c r="C229" s="144"/>
      <c r="D229" s="147"/>
      <c r="E229" s="148"/>
      <c r="F229" s="100"/>
    </row>
    <row r="230" spans="1:6" s="119" customFormat="1">
      <c r="A230" s="107"/>
      <c r="B230" s="144"/>
      <c r="C230" s="144"/>
      <c r="D230" s="147"/>
      <c r="E230" s="148"/>
      <c r="F230" s="100"/>
    </row>
    <row r="231" spans="1:6" s="119" customFormat="1">
      <c r="A231" s="107"/>
      <c r="B231" s="144"/>
      <c r="C231" s="144"/>
      <c r="D231" s="147"/>
      <c r="E231" s="148"/>
      <c r="F231" s="100"/>
    </row>
    <row r="232" spans="1:6" s="119" customFormat="1">
      <c r="A232" s="107"/>
      <c r="B232" s="144"/>
      <c r="C232" s="144"/>
      <c r="D232" s="147"/>
      <c r="E232" s="148"/>
      <c r="F232" s="100"/>
    </row>
    <row r="233" spans="1:6" s="119" customFormat="1">
      <c r="A233" s="107"/>
      <c r="B233" s="144"/>
      <c r="C233" s="144"/>
      <c r="D233" s="147"/>
      <c r="E233" s="148"/>
      <c r="F233" s="100"/>
    </row>
    <row r="234" spans="1:6" s="119" customFormat="1">
      <c r="A234" s="107"/>
      <c r="B234" s="144"/>
      <c r="C234" s="144"/>
      <c r="D234" s="147"/>
      <c r="E234" s="148"/>
      <c r="F234" s="100"/>
    </row>
    <row r="235" spans="1:6" s="119" customFormat="1">
      <c r="A235" s="107"/>
      <c r="B235" s="144"/>
      <c r="C235" s="144"/>
      <c r="D235" s="147"/>
      <c r="E235" s="148"/>
      <c r="F235" s="100"/>
    </row>
    <row r="236" spans="1:6" s="119" customFormat="1">
      <c r="A236" s="107"/>
      <c r="B236" s="144"/>
      <c r="C236" s="144"/>
      <c r="D236" s="147"/>
      <c r="E236" s="148"/>
      <c r="F236" s="100"/>
    </row>
    <row r="237" spans="1:6" s="119" customFormat="1">
      <c r="A237" s="107"/>
      <c r="B237" s="144"/>
      <c r="C237" s="144"/>
      <c r="D237" s="147"/>
      <c r="E237" s="148"/>
      <c r="F237" s="100"/>
    </row>
    <row r="238" spans="1:6" s="119" customFormat="1">
      <c r="A238" s="107"/>
      <c r="B238" s="144"/>
      <c r="C238" s="144"/>
      <c r="D238" s="147"/>
      <c r="E238" s="148"/>
      <c r="F238" s="100"/>
    </row>
    <row r="239" spans="1:6" s="119" customFormat="1">
      <c r="A239" s="107"/>
      <c r="B239" s="144"/>
      <c r="C239" s="144"/>
      <c r="D239" s="147"/>
      <c r="E239" s="148"/>
      <c r="F239" s="100"/>
    </row>
    <row r="240" spans="1:6" s="119" customFormat="1">
      <c r="A240" s="107"/>
      <c r="B240" s="144"/>
      <c r="C240" s="144"/>
      <c r="D240" s="147"/>
      <c r="E240" s="148"/>
      <c r="F240" s="100"/>
    </row>
    <row r="241" spans="1:6" s="119" customFormat="1">
      <c r="A241" s="107"/>
      <c r="B241" s="144"/>
      <c r="C241" s="144"/>
      <c r="D241" s="147"/>
      <c r="E241" s="148"/>
      <c r="F241" s="100"/>
    </row>
    <row r="242" spans="1:6" s="119" customFormat="1">
      <c r="A242" s="107"/>
      <c r="B242" s="144"/>
      <c r="C242" s="144"/>
      <c r="D242" s="147"/>
      <c r="E242" s="148"/>
      <c r="F242" s="100"/>
    </row>
    <row r="243" spans="1:6" s="119" customFormat="1">
      <c r="A243" s="107"/>
      <c r="B243" s="144"/>
      <c r="C243" s="144"/>
      <c r="D243" s="147"/>
      <c r="E243" s="148"/>
      <c r="F243" s="100"/>
    </row>
    <row r="244" spans="1:6" s="119" customFormat="1">
      <c r="A244" s="107"/>
      <c r="B244" s="144"/>
      <c r="C244" s="144"/>
      <c r="D244" s="147"/>
      <c r="E244" s="148"/>
      <c r="F244" s="100"/>
    </row>
    <row r="245" spans="1:6" s="119" customFormat="1">
      <c r="A245" s="107"/>
      <c r="B245" s="144"/>
      <c r="C245" s="144"/>
      <c r="D245" s="147"/>
      <c r="E245" s="148"/>
      <c r="F245" s="100"/>
    </row>
    <row r="246" spans="1:6" s="119" customFormat="1">
      <c r="A246" s="107"/>
      <c r="B246" s="144"/>
      <c r="C246" s="144"/>
      <c r="D246" s="147"/>
      <c r="E246" s="148"/>
      <c r="F246" s="100"/>
    </row>
    <row r="247" spans="1:6" s="119" customFormat="1">
      <c r="A247" s="107"/>
      <c r="B247" s="144"/>
      <c r="C247" s="144"/>
      <c r="D247" s="147"/>
      <c r="E247" s="148"/>
      <c r="F247" s="100"/>
    </row>
    <row r="248" spans="1:6" s="119" customFormat="1">
      <c r="A248" s="107"/>
      <c r="B248" s="144"/>
      <c r="C248" s="144"/>
      <c r="D248" s="147"/>
      <c r="E248" s="148"/>
      <c r="F248" s="100"/>
    </row>
    <row r="249" spans="1:6" s="119" customFormat="1">
      <c r="A249" s="107"/>
      <c r="B249" s="144"/>
      <c r="C249" s="144"/>
      <c r="D249" s="147"/>
      <c r="E249" s="148"/>
      <c r="F249" s="100"/>
    </row>
    <row r="250" spans="1:6" s="119" customFormat="1">
      <c r="A250" s="107"/>
      <c r="B250" s="144"/>
      <c r="C250" s="144"/>
      <c r="D250" s="147"/>
      <c r="E250" s="148"/>
      <c r="F250" s="100"/>
    </row>
    <row r="251" spans="1:6" s="119" customFormat="1">
      <c r="A251" s="107"/>
      <c r="B251" s="144"/>
      <c r="C251" s="144"/>
      <c r="D251" s="147"/>
      <c r="E251" s="148"/>
      <c r="F251" s="100"/>
    </row>
    <row r="252" spans="1:6" s="119" customFormat="1">
      <c r="A252" s="107"/>
      <c r="B252" s="144"/>
      <c r="C252" s="144"/>
      <c r="D252" s="147"/>
      <c r="E252" s="148"/>
      <c r="F252" s="100"/>
    </row>
    <row r="253" spans="1:6" s="119" customFormat="1">
      <c r="A253" s="107"/>
      <c r="B253" s="144"/>
      <c r="C253" s="144"/>
      <c r="D253" s="147"/>
      <c r="E253" s="148"/>
      <c r="F253" s="100"/>
    </row>
    <row r="254" spans="1:6" s="119" customFormat="1">
      <c r="A254" s="107"/>
      <c r="B254" s="144"/>
      <c r="C254" s="144"/>
      <c r="D254" s="147"/>
      <c r="E254" s="148"/>
      <c r="F254" s="100"/>
    </row>
    <row r="255" spans="1:6" s="119" customFormat="1">
      <c r="A255" s="107"/>
      <c r="B255" s="144"/>
      <c r="C255" s="144"/>
      <c r="D255" s="147"/>
      <c r="E255" s="148"/>
      <c r="F255" s="100"/>
    </row>
    <row r="256" spans="1:6" s="119" customFormat="1">
      <c r="A256" s="107"/>
      <c r="B256" s="144"/>
      <c r="C256" s="144"/>
      <c r="D256" s="147"/>
      <c r="E256" s="148"/>
      <c r="F256" s="100"/>
    </row>
    <row r="257" spans="1:6" s="119" customFormat="1">
      <c r="A257" s="107"/>
      <c r="B257" s="144"/>
      <c r="C257" s="144"/>
      <c r="D257" s="147"/>
      <c r="E257" s="148"/>
      <c r="F257" s="100"/>
    </row>
    <row r="258" spans="1:6" s="119" customFormat="1">
      <c r="A258" s="107"/>
      <c r="B258" s="144"/>
      <c r="C258" s="144"/>
      <c r="D258" s="147"/>
      <c r="E258" s="148"/>
      <c r="F258" s="100"/>
    </row>
    <row r="259" spans="1:6" s="119" customFormat="1">
      <c r="A259" s="107"/>
      <c r="B259" s="144"/>
      <c r="C259" s="144"/>
      <c r="D259" s="147"/>
      <c r="E259" s="148"/>
      <c r="F259" s="100"/>
    </row>
    <row r="260" spans="1:6" s="119" customFormat="1">
      <c r="A260" s="107"/>
      <c r="B260" s="144"/>
      <c r="C260" s="144"/>
      <c r="D260" s="147"/>
      <c r="E260" s="148"/>
      <c r="F260" s="100"/>
    </row>
    <row r="261" spans="1:6" s="119" customFormat="1">
      <c r="A261" s="107"/>
      <c r="B261" s="144"/>
      <c r="C261" s="144"/>
      <c r="D261" s="147"/>
      <c r="E261" s="148"/>
      <c r="F261" s="100"/>
    </row>
    <row r="262" spans="1:6" s="119" customFormat="1">
      <c r="A262" s="107"/>
      <c r="B262" s="144"/>
      <c r="C262" s="144"/>
      <c r="D262" s="147"/>
      <c r="E262" s="148"/>
      <c r="F262" s="100"/>
    </row>
    <row r="263" spans="1:6" s="119" customFormat="1">
      <c r="A263" s="107"/>
      <c r="B263" s="144"/>
      <c r="C263" s="144"/>
      <c r="D263" s="147"/>
      <c r="E263" s="148"/>
      <c r="F263" s="100"/>
    </row>
    <row r="264" spans="1:6" s="119" customFormat="1">
      <c r="A264" s="107"/>
      <c r="B264" s="144"/>
      <c r="C264" s="144"/>
      <c r="D264" s="147"/>
      <c r="E264" s="148"/>
      <c r="F264" s="100"/>
    </row>
    <row r="265" spans="1:6" s="119" customFormat="1">
      <c r="A265" s="107"/>
      <c r="B265" s="144"/>
      <c r="C265" s="144"/>
      <c r="D265" s="147"/>
      <c r="E265" s="148"/>
      <c r="F265" s="100"/>
    </row>
    <row r="266" spans="1:6">
      <c r="A266" s="108"/>
      <c r="B266" s="149"/>
      <c r="C266" s="149"/>
      <c r="D266" s="150"/>
      <c r="E266" s="151"/>
      <c r="F266" s="101"/>
    </row>
  </sheetData>
  <autoFilter ref="A2:F160"/>
  <mergeCells count="1">
    <mergeCell ref="A1:F1"/>
  </mergeCells>
  <phoneticPr fontId="38" type="noConversion"/>
  <printOptions horizontalCentered="1"/>
  <pageMargins left="0.196527777777778" right="0.196527777777778" top="0.39305555555555599" bottom="0.47222222222222199" header="0.196527777777778" footer="0.23611111111111099"/>
  <pageSetup paperSize="9" scale="78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160"/>
  <sheetViews>
    <sheetView zoomScale="85" zoomScaleNormal="85" workbookViewId="0">
      <selection activeCell="C16" sqref="C16"/>
    </sheetView>
  </sheetViews>
  <sheetFormatPr defaultColWidth="9" defaultRowHeight="17.25"/>
  <cols>
    <col min="1" max="1" width="9.75" style="109" customWidth="1"/>
    <col min="2" max="2" width="29.375" style="153" customWidth="1"/>
    <col min="3" max="3" width="43" style="153" customWidth="1"/>
    <col min="4" max="4" width="10.875" style="154" customWidth="1"/>
    <col min="5" max="5" width="13.25" style="155" customWidth="1"/>
    <col min="6" max="6" width="42" style="102" customWidth="1"/>
    <col min="7" max="252" width="9" style="152"/>
    <col min="253" max="253" width="5.875" style="152" customWidth="1"/>
    <col min="254" max="254" width="22.75" style="152" customWidth="1"/>
    <col min="255" max="255" width="20.75" style="152" customWidth="1"/>
    <col min="256" max="257" width="5.25" style="152" customWidth="1"/>
    <col min="258" max="259" width="9" style="152" hidden="1" customWidth="1"/>
    <col min="260" max="260" width="10.875" style="152" customWidth="1"/>
    <col min="261" max="261" width="13.25" style="152" customWidth="1"/>
    <col min="262" max="262" width="62.125" style="152" customWidth="1"/>
    <col min="263" max="508" width="9" style="152"/>
    <col min="509" max="509" width="5.875" style="152" customWidth="1"/>
    <col min="510" max="510" width="22.75" style="152" customWidth="1"/>
    <col min="511" max="511" width="20.75" style="152" customWidth="1"/>
    <col min="512" max="513" width="5.25" style="152" customWidth="1"/>
    <col min="514" max="515" width="9" style="152" hidden="1" customWidth="1"/>
    <col min="516" max="516" width="10.875" style="152" customWidth="1"/>
    <col min="517" max="517" width="13.25" style="152" customWidth="1"/>
    <col min="518" max="518" width="62.125" style="152" customWidth="1"/>
    <col min="519" max="764" width="9" style="152"/>
    <col min="765" max="765" width="5.875" style="152" customWidth="1"/>
    <col min="766" max="766" width="22.75" style="152" customWidth="1"/>
    <col min="767" max="767" width="20.75" style="152" customWidth="1"/>
    <col min="768" max="769" width="5.25" style="152" customWidth="1"/>
    <col min="770" max="771" width="9" style="152" hidden="1" customWidth="1"/>
    <col min="772" max="772" width="10.875" style="152" customWidth="1"/>
    <col min="773" max="773" width="13.25" style="152" customWidth="1"/>
    <col min="774" max="774" width="62.125" style="152" customWidth="1"/>
    <col min="775" max="1020" width="9" style="152"/>
    <col min="1021" max="1021" width="5.875" style="152" customWidth="1"/>
    <col min="1022" max="1022" width="22.75" style="152" customWidth="1"/>
    <col min="1023" max="1023" width="20.75" style="152" customWidth="1"/>
    <col min="1024" max="1025" width="5.25" style="152" customWidth="1"/>
    <col min="1026" max="1027" width="9" style="152" hidden="1" customWidth="1"/>
    <col min="1028" max="1028" width="10.875" style="152" customWidth="1"/>
    <col min="1029" max="1029" width="13.25" style="152" customWidth="1"/>
    <col min="1030" max="1030" width="62.125" style="152" customWidth="1"/>
    <col min="1031" max="1276" width="9" style="152"/>
    <col min="1277" max="1277" width="5.875" style="152" customWidth="1"/>
    <col min="1278" max="1278" width="22.75" style="152" customWidth="1"/>
    <col min="1279" max="1279" width="20.75" style="152" customWidth="1"/>
    <col min="1280" max="1281" width="5.25" style="152" customWidth="1"/>
    <col min="1282" max="1283" width="9" style="152" hidden="1" customWidth="1"/>
    <col min="1284" max="1284" width="10.875" style="152" customWidth="1"/>
    <col min="1285" max="1285" width="13.25" style="152" customWidth="1"/>
    <col min="1286" max="1286" width="62.125" style="152" customWidth="1"/>
    <col min="1287" max="1532" width="9" style="152"/>
    <col min="1533" max="1533" width="5.875" style="152" customWidth="1"/>
    <col min="1534" max="1534" width="22.75" style="152" customWidth="1"/>
    <col min="1535" max="1535" width="20.75" style="152" customWidth="1"/>
    <col min="1536" max="1537" width="5.25" style="152" customWidth="1"/>
    <col min="1538" max="1539" width="9" style="152" hidden="1" customWidth="1"/>
    <col min="1540" max="1540" width="10.875" style="152" customWidth="1"/>
    <col min="1541" max="1541" width="13.25" style="152" customWidth="1"/>
    <col min="1542" max="1542" width="62.125" style="152" customWidth="1"/>
    <col min="1543" max="1788" width="9" style="152"/>
    <col min="1789" max="1789" width="5.875" style="152" customWidth="1"/>
    <col min="1790" max="1790" width="22.75" style="152" customWidth="1"/>
    <col min="1791" max="1791" width="20.75" style="152" customWidth="1"/>
    <col min="1792" max="1793" width="5.25" style="152" customWidth="1"/>
    <col min="1794" max="1795" width="9" style="152" hidden="1" customWidth="1"/>
    <col min="1796" max="1796" width="10.875" style="152" customWidth="1"/>
    <col min="1797" max="1797" width="13.25" style="152" customWidth="1"/>
    <col min="1798" max="1798" width="62.125" style="152" customWidth="1"/>
    <col min="1799" max="2044" width="9" style="152"/>
    <col min="2045" max="2045" width="5.875" style="152" customWidth="1"/>
    <col min="2046" max="2046" width="22.75" style="152" customWidth="1"/>
    <col min="2047" max="2047" width="20.75" style="152" customWidth="1"/>
    <col min="2048" max="2049" width="5.25" style="152" customWidth="1"/>
    <col min="2050" max="2051" width="9" style="152" hidden="1" customWidth="1"/>
    <col min="2052" max="2052" width="10.875" style="152" customWidth="1"/>
    <col min="2053" max="2053" width="13.25" style="152" customWidth="1"/>
    <col min="2054" max="2054" width="62.125" style="152" customWidth="1"/>
    <col min="2055" max="2300" width="9" style="152"/>
    <col min="2301" max="2301" width="5.875" style="152" customWidth="1"/>
    <col min="2302" max="2302" width="22.75" style="152" customWidth="1"/>
    <col min="2303" max="2303" width="20.75" style="152" customWidth="1"/>
    <col min="2304" max="2305" width="5.25" style="152" customWidth="1"/>
    <col min="2306" max="2307" width="9" style="152" hidden="1" customWidth="1"/>
    <col min="2308" max="2308" width="10.875" style="152" customWidth="1"/>
    <col min="2309" max="2309" width="13.25" style="152" customWidth="1"/>
    <col min="2310" max="2310" width="62.125" style="152" customWidth="1"/>
    <col min="2311" max="2556" width="9" style="152"/>
    <col min="2557" max="2557" width="5.875" style="152" customWidth="1"/>
    <col min="2558" max="2558" width="22.75" style="152" customWidth="1"/>
    <col min="2559" max="2559" width="20.75" style="152" customWidth="1"/>
    <col min="2560" max="2561" width="5.25" style="152" customWidth="1"/>
    <col min="2562" max="2563" width="9" style="152" hidden="1" customWidth="1"/>
    <col min="2564" max="2564" width="10.875" style="152" customWidth="1"/>
    <col min="2565" max="2565" width="13.25" style="152" customWidth="1"/>
    <col min="2566" max="2566" width="62.125" style="152" customWidth="1"/>
    <col min="2567" max="2812" width="9" style="152"/>
    <col min="2813" max="2813" width="5.875" style="152" customWidth="1"/>
    <col min="2814" max="2814" width="22.75" style="152" customWidth="1"/>
    <col min="2815" max="2815" width="20.75" style="152" customWidth="1"/>
    <col min="2816" max="2817" width="5.25" style="152" customWidth="1"/>
    <col min="2818" max="2819" width="9" style="152" hidden="1" customWidth="1"/>
    <col min="2820" max="2820" width="10.875" style="152" customWidth="1"/>
    <col min="2821" max="2821" width="13.25" style="152" customWidth="1"/>
    <col min="2822" max="2822" width="62.125" style="152" customWidth="1"/>
    <col min="2823" max="3068" width="9" style="152"/>
    <col min="3069" max="3069" width="5.875" style="152" customWidth="1"/>
    <col min="3070" max="3070" width="22.75" style="152" customWidth="1"/>
    <col min="3071" max="3071" width="20.75" style="152" customWidth="1"/>
    <col min="3072" max="3073" width="5.25" style="152" customWidth="1"/>
    <col min="3074" max="3075" width="9" style="152" hidden="1" customWidth="1"/>
    <col min="3076" max="3076" width="10.875" style="152" customWidth="1"/>
    <col min="3077" max="3077" width="13.25" style="152" customWidth="1"/>
    <col min="3078" max="3078" width="62.125" style="152" customWidth="1"/>
    <col min="3079" max="3324" width="9" style="152"/>
    <col min="3325" max="3325" width="5.875" style="152" customWidth="1"/>
    <col min="3326" max="3326" width="22.75" style="152" customWidth="1"/>
    <col min="3327" max="3327" width="20.75" style="152" customWidth="1"/>
    <col min="3328" max="3329" width="5.25" style="152" customWidth="1"/>
    <col min="3330" max="3331" width="9" style="152" hidden="1" customWidth="1"/>
    <col min="3332" max="3332" width="10.875" style="152" customWidth="1"/>
    <col min="3333" max="3333" width="13.25" style="152" customWidth="1"/>
    <col min="3334" max="3334" width="62.125" style="152" customWidth="1"/>
    <col min="3335" max="3580" width="9" style="152"/>
    <col min="3581" max="3581" width="5.875" style="152" customWidth="1"/>
    <col min="3582" max="3582" width="22.75" style="152" customWidth="1"/>
    <col min="3583" max="3583" width="20.75" style="152" customWidth="1"/>
    <col min="3584" max="3585" width="5.25" style="152" customWidth="1"/>
    <col min="3586" max="3587" width="9" style="152" hidden="1" customWidth="1"/>
    <col min="3588" max="3588" width="10.875" style="152" customWidth="1"/>
    <col min="3589" max="3589" width="13.25" style="152" customWidth="1"/>
    <col min="3590" max="3590" width="62.125" style="152" customWidth="1"/>
    <col min="3591" max="3836" width="9" style="152"/>
    <col min="3837" max="3837" width="5.875" style="152" customWidth="1"/>
    <col min="3838" max="3838" width="22.75" style="152" customWidth="1"/>
    <col min="3839" max="3839" width="20.75" style="152" customWidth="1"/>
    <col min="3840" max="3841" width="5.25" style="152" customWidth="1"/>
    <col min="3842" max="3843" width="9" style="152" hidden="1" customWidth="1"/>
    <col min="3844" max="3844" width="10.875" style="152" customWidth="1"/>
    <col min="3845" max="3845" width="13.25" style="152" customWidth="1"/>
    <col min="3846" max="3846" width="62.125" style="152" customWidth="1"/>
    <col min="3847" max="4092" width="9" style="152"/>
    <col min="4093" max="4093" width="5.875" style="152" customWidth="1"/>
    <col min="4094" max="4094" width="22.75" style="152" customWidth="1"/>
    <col min="4095" max="4095" width="20.75" style="152" customWidth="1"/>
    <col min="4096" max="4097" width="5.25" style="152" customWidth="1"/>
    <col min="4098" max="4099" width="9" style="152" hidden="1" customWidth="1"/>
    <col min="4100" max="4100" width="10.875" style="152" customWidth="1"/>
    <col min="4101" max="4101" width="13.25" style="152" customWidth="1"/>
    <col min="4102" max="4102" width="62.125" style="152" customWidth="1"/>
    <col min="4103" max="4348" width="9" style="152"/>
    <col min="4349" max="4349" width="5.875" style="152" customWidth="1"/>
    <col min="4350" max="4350" width="22.75" style="152" customWidth="1"/>
    <col min="4351" max="4351" width="20.75" style="152" customWidth="1"/>
    <col min="4352" max="4353" width="5.25" style="152" customWidth="1"/>
    <col min="4354" max="4355" width="9" style="152" hidden="1" customWidth="1"/>
    <col min="4356" max="4356" width="10.875" style="152" customWidth="1"/>
    <col min="4357" max="4357" width="13.25" style="152" customWidth="1"/>
    <col min="4358" max="4358" width="62.125" style="152" customWidth="1"/>
    <col min="4359" max="4604" width="9" style="152"/>
    <col min="4605" max="4605" width="5.875" style="152" customWidth="1"/>
    <col min="4606" max="4606" width="22.75" style="152" customWidth="1"/>
    <col min="4607" max="4607" width="20.75" style="152" customWidth="1"/>
    <col min="4608" max="4609" width="5.25" style="152" customWidth="1"/>
    <col min="4610" max="4611" width="9" style="152" hidden="1" customWidth="1"/>
    <col min="4612" max="4612" width="10.875" style="152" customWidth="1"/>
    <col min="4613" max="4613" width="13.25" style="152" customWidth="1"/>
    <col min="4614" max="4614" width="62.125" style="152" customWidth="1"/>
    <col min="4615" max="4860" width="9" style="152"/>
    <col min="4861" max="4861" width="5.875" style="152" customWidth="1"/>
    <col min="4862" max="4862" width="22.75" style="152" customWidth="1"/>
    <col min="4863" max="4863" width="20.75" style="152" customWidth="1"/>
    <col min="4864" max="4865" width="5.25" style="152" customWidth="1"/>
    <col min="4866" max="4867" width="9" style="152" hidden="1" customWidth="1"/>
    <col min="4868" max="4868" width="10.875" style="152" customWidth="1"/>
    <col min="4869" max="4869" width="13.25" style="152" customWidth="1"/>
    <col min="4870" max="4870" width="62.125" style="152" customWidth="1"/>
    <col min="4871" max="5116" width="9" style="152"/>
    <col min="5117" max="5117" width="5.875" style="152" customWidth="1"/>
    <col min="5118" max="5118" width="22.75" style="152" customWidth="1"/>
    <col min="5119" max="5119" width="20.75" style="152" customWidth="1"/>
    <col min="5120" max="5121" width="5.25" style="152" customWidth="1"/>
    <col min="5122" max="5123" width="9" style="152" hidden="1" customWidth="1"/>
    <col min="5124" max="5124" width="10.875" style="152" customWidth="1"/>
    <col min="5125" max="5125" width="13.25" style="152" customWidth="1"/>
    <col min="5126" max="5126" width="62.125" style="152" customWidth="1"/>
    <col min="5127" max="5372" width="9" style="152"/>
    <col min="5373" max="5373" width="5.875" style="152" customWidth="1"/>
    <col min="5374" max="5374" width="22.75" style="152" customWidth="1"/>
    <col min="5375" max="5375" width="20.75" style="152" customWidth="1"/>
    <col min="5376" max="5377" width="5.25" style="152" customWidth="1"/>
    <col min="5378" max="5379" width="9" style="152" hidden="1" customWidth="1"/>
    <col min="5380" max="5380" width="10.875" style="152" customWidth="1"/>
    <col min="5381" max="5381" width="13.25" style="152" customWidth="1"/>
    <col min="5382" max="5382" width="62.125" style="152" customWidth="1"/>
    <col min="5383" max="5628" width="9" style="152"/>
    <col min="5629" max="5629" width="5.875" style="152" customWidth="1"/>
    <col min="5630" max="5630" width="22.75" style="152" customWidth="1"/>
    <col min="5631" max="5631" width="20.75" style="152" customWidth="1"/>
    <col min="5632" max="5633" width="5.25" style="152" customWidth="1"/>
    <col min="5634" max="5635" width="9" style="152" hidden="1" customWidth="1"/>
    <col min="5636" max="5636" width="10.875" style="152" customWidth="1"/>
    <col min="5637" max="5637" width="13.25" style="152" customWidth="1"/>
    <col min="5638" max="5638" width="62.125" style="152" customWidth="1"/>
    <col min="5639" max="5884" width="9" style="152"/>
    <col min="5885" max="5885" width="5.875" style="152" customWidth="1"/>
    <col min="5886" max="5886" width="22.75" style="152" customWidth="1"/>
    <col min="5887" max="5887" width="20.75" style="152" customWidth="1"/>
    <col min="5888" max="5889" width="5.25" style="152" customWidth="1"/>
    <col min="5890" max="5891" width="9" style="152" hidden="1" customWidth="1"/>
    <col min="5892" max="5892" width="10.875" style="152" customWidth="1"/>
    <col min="5893" max="5893" width="13.25" style="152" customWidth="1"/>
    <col min="5894" max="5894" width="62.125" style="152" customWidth="1"/>
    <col min="5895" max="6140" width="9" style="152"/>
    <col min="6141" max="6141" width="5.875" style="152" customWidth="1"/>
    <col min="6142" max="6142" width="22.75" style="152" customWidth="1"/>
    <col min="6143" max="6143" width="20.75" style="152" customWidth="1"/>
    <col min="6144" max="6145" width="5.25" style="152" customWidth="1"/>
    <col min="6146" max="6147" width="9" style="152" hidden="1" customWidth="1"/>
    <col min="6148" max="6148" width="10.875" style="152" customWidth="1"/>
    <col min="6149" max="6149" width="13.25" style="152" customWidth="1"/>
    <col min="6150" max="6150" width="62.125" style="152" customWidth="1"/>
    <col min="6151" max="6396" width="9" style="152"/>
    <col min="6397" max="6397" width="5.875" style="152" customWidth="1"/>
    <col min="6398" max="6398" width="22.75" style="152" customWidth="1"/>
    <col min="6399" max="6399" width="20.75" style="152" customWidth="1"/>
    <col min="6400" max="6401" width="5.25" style="152" customWidth="1"/>
    <col min="6402" max="6403" width="9" style="152" hidden="1" customWidth="1"/>
    <col min="6404" max="6404" width="10.875" style="152" customWidth="1"/>
    <col min="6405" max="6405" width="13.25" style="152" customWidth="1"/>
    <col min="6406" max="6406" width="62.125" style="152" customWidth="1"/>
    <col min="6407" max="6652" width="9" style="152"/>
    <col min="6653" max="6653" width="5.875" style="152" customWidth="1"/>
    <col min="6654" max="6654" width="22.75" style="152" customWidth="1"/>
    <col min="6655" max="6655" width="20.75" style="152" customWidth="1"/>
    <col min="6656" max="6657" width="5.25" style="152" customWidth="1"/>
    <col min="6658" max="6659" width="9" style="152" hidden="1" customWidth="1"/>
    <col min="6660" max="6660" width="10.875" style="152" customWidth="1"/>
    <col min="6661" max="6661" width="13.25" style="152" customWidth="1"/>
    <col min="6662" max="6662" width="62.125" style="152" customWidth="1"/>
    <col min="6663" max="6908" width="9" style="152"/>
    <col min="6909" max="6909" width="5.875" style="152" customWidth="1"/>
    <col min="6910" max="6910" width="22.75" style="152" customWidth="1"/>
    <col min="6911" max="6911" width="20.75" style="152" customWidth="1"/>
    <col min="6912" max="6913" width="5.25" style="152" customWidth="1"/>
    <col min="6914" max="6915" width="9" style="152" hidden="1" customWidth="1"/>
    <col min="6916" max="6916" width="10.875" style="152" customWidth="1"/>
    <col min="6917" max="6917" width="13.25" style="152" customWidth="1"/>
    <col min="6918" max="6918" width="62.125" style="152" customWidth="1"/>
    <col min="6919" max="7164" width="9" style="152"/>
    <col min="7165" max="7165" width="5.875" style="152" customWidth="1"/>
    <col min="7166" max="7166" width="22.75" style="152" customWidth="1"/>
    <col min="7167" max="7167" width="20.75" style="152" customWidth="1"/>
    <col min="7168" max="7169" width="5.25" style="152" customWidth="1"/>
    <col min="7170" max="7171" width="9" style="152" hidden="1" customWidth="1"/>
    <col min="7172" max="7172" width="10.875" style="152" customWidth="1"/>
    <col min="7173" max="7173" width="13.25" style="152" customWidth="1"/>
    <col min="7174" max="7174" width="62.125" style="152" customWidth="1"/>
    <col min="7175" max="7420" width="9" style="152"/>
    <col min="7421" max="7421" width="5.875" style="152" customWidth="1"/>
    <col min="7422" max="7422" width="22.75" style="152" customWidth="1"/>
    <col min="7423" max="7423" width="20.75" style="152" customWidth="1"/>
    <col min="7424" max="7425" width="5.25" style="152" customWidth="1"/>
    <col min="7426" max="7427" width="9" style="152" hidden="1" customWidth="1"/>
    <col min="7428" max="7428" width="10.875" style="152" customWidth="1"/>
    <col min="7429" max="7429" width="13.25" style="152" customWidth="1"/>
    <col min="7430" max="7430" width="62.125" style="152" customWidth="1"/>
    <col min="7431" max="7676" width="9" style="152"/>
    <col min="7677" max="7677" width="5.875" style="152" customWidth="1"/>
    <col min="7678" max="7678" width="22.75" style="152" customWidth="1"/>
    <col min="7679" max="7679" width="20.75" style="152" customWidth="1"/>
    <col min="7680" max="7681" width="5.25" style="152" customWidth="1"/>
    <col min="7682" max="7683" width="9" style="152" hidden="1" customWidth="1"/>
    <col min="7684" max="7684" width="10.875" style="152" customWidth="1"/>
    <col min="7685" max="7685" width="13.25" style="152" customWidth="1"/>
    <col min="7686" max="7686" width="62.125" style="152" customWidth="1"/>
    <col min="7687" max="7932" width="9" style="152"/>
    <col min="7933" max="7933" width="5.875" style="152" customWidth="1"/>
    <col min="7934" max="7934" width="22.75" style="152" customWidth="1"/>
    <col min="7935" max="7935" width="20.75" style="152" customWidth="1"/>
    <col min="7936" max="7937" width="5.25" style="152" customWidth="1"/>
    <col min="7938" max="7939" width="9" style="152" hidden="1" customWidth="1"/>
    <col min="7940" max="7940" width="10.875" style="152" customWidth="1"/>
    <col min="7941" max="7941" width="13.25" style="152" customWidth="1"/>
    <col min="7942" max="7942" width="62.125" style="152" customWidth="1"/>
    <col min="7943" max="8188" width="9" style="152"/>
    <col min="8189" max="8189" width="5.875" style="152" customWidth="1"/>
    <col min="8190" max="8190" width="22.75" style="152" customWidth="1"/>
    <col min="8191" max="8191" width="20.75" style="152" customWidth="1"/>
    <col min="8192" max="8193" width="5.25" style="152" customWidth="1"/>
    <col min="8194" max="8195" width="9" style="152" hidden="1" customWidth="1"/>
    <col min="8196" max="8196" width="10.875" style="152" customWidth="1"/>
    <col min="8197" max="8197" width="13.25" style="152" customWidth="1"/>
    <col min="8198" max="8198" width="62.125" style="152" customWidth="1"/>
    <col min="8199" max="8444" width="9" style="152"/>
    <col min="8445" max="8445" width="5.875" style="152" customWidth="1"/>
    <col min="8446" max="8446" width="22.75" style="152" customWidth="1"/>
    <col min="8447" max="8447" width="20.75" style="152" customWidth="1"/>
    <col min="8448" max="8449" width="5.25" style="152" customWidth="1"/>
    <col min="8450" max="8451" width="9" style="152" hidden="1" customWidth="1"/>
    <col min="8452" max="8452" width="10.875" style="152" customWidth="1"/>
    <col min="8453" max="8453" width="13.25" style="152" customWidth="1"/>
    <col min="8454" max="8454" width="62.125" style="152" customWidth="1"/>
    <col min="8455" max="8700" width="9" style="152"/>
    <col min="8701" max="8701" width="5.875" style="152" customWidth="1"/>
    <col min="8702" max="8702" width="22.75" style="152" customWidth="1"/>
    <col min="8703" max="8703" width="20.75" style="152" customWidth="1"/>
    <col min="8704" max="8705" width="5.25" style="152" customWidth="1"/>
    <col min="8706" max="8707" width="9" style="152" hidden="1" customWidth="1"/>
    <col min="8708" max="8708" width="10.875" style="152" customWidth="1"/>
    <col min="8709" max="8709" width="13.25" style="152" customWidth="1"/>
    <col min="8710" max="8710" width="62.125" style="152" customWidth="1"/>
    <col min="8711" max="8956" width="9" style="152"/>
    <col min="8957" max="8957" width="5.875" style="152" customWidth="1"/>
    <col min="8958" max="8958" width="22.75" style="152" customWidth="1"/>
    <col min="8959" max="8959" width="20.75" style="152" customWidth="1"/>
    <col min="8960" max="8961" width="5.25" style="152" customWidth="1"/>
    <col min="8962" max="8963" width="9" style="152" hidden="1" customWidth="1"/>
    <col min="8964" max="8964" width="10.875" style="152" customWidth="1"/>
    <col min="8965" max="8965" width="13.25" style="152" customWidth="1"/>
    <col min="8966" max="8966" width="62.125" style="152" customWidth="1"/>
    <col min="8967" max="9212" width="9" style="152"/>
    <col min="9213" max="9213" width="5.875" style="152" customWidth="1"/>
    <col min="9214" max="9214" width="22.75" style="152" customWidth="1"/>
    <col min="9215" max="9215" width="20.75" style="152" customWidth="1"/>
    <col min="9216" max="9217" width="5.25" style="152" customWidth="1"/>
    <col min="9218" max="9219" width="9" style="152" hidden="1" customWidth="1"/>
    <col min="9220" max="9220" width="10.875" style="152" customWidth="1"/>
    <col min="9221" max="9221" width="13.25" style="152" customWidth="1"/>
    <col min="9222" max="9222" width="62.125" style="152" customWidth="1"/>
    <col min="9223" max="9468" width="9" style="152"/>
    <col min="9469" max="9469" width="5.875" style="152" customWidth="1"/>
    <col min="9470" max="9470" width="22.75" style="152" customWidth="1"/>
    <col min="9471" max="9471" width="20.75" style="152" customWidth="1"/>
    <col min="9472" max="9473" width="5.25" style="152" customWidth="1"/>
    <col min="9474" max="9475" width="9" style="152" hidden="1" customWidth="1"/>
    <col min="9476" max="9476" width="10.875" style="152" customWidth="1"/>
    <col min="9477" max="9477" width="13.25" style="152" customWidth="1"/>
    <col min="9478" max="9478" width="62.125" style="152" customWidth="1"/>
    <col min="9479" max="9724" width="9" style="152"/>
    <col min="9725" max="9725" width="5.875" style="152" customWidth="1"/>
    <col min="9726" max="9726" width="22.75" style="152" customWidth="1"/>
    <col min="9727" max="9727" width="20.75" style="152" customWidth="1"/>
    <col min="9728" max="9729" width="5.25" style="152" customWidth="1"/>
    <col min="9730" max="9731" width="9" style="152" hidden="1" customWidth="1"/>
    <col min="9732" max="9732" width="10.875" style="152" customWidth="1"/>
    <col min="9733" max="9733" width="13.25" style="152" customWidth="1"/>
    <col min="9734" max="9734" width="62.125" style="152" customWidth="1"/>
    <col min="9735" max="9980" width="9" style="152"/>
    <col min="9981" max="9981" width="5.875" style="152" customWidth="1"/>
    <col min="9982" max="9982" width="22.75" style="152" customWidth="1"/>
    <col min="9983" max="9983" width="20.75" style="152" customWidth="1"/>
    <col min="9984" max="9985" width="5.25" style="152" customWidth="1"/>
    <col min="9986" max="9987" width="9" style="152" hidden="1" customWidth="1"/>
    <col min="9988" max="9988" width="10.875" style="152" customWidth="1"/>
    <col min="9989" max="9989" width="13.25" style="152" customWidth="1"/>
    <col min="9990" max="9990" width="62.125" style="152" customWidth="1"/>
    <col min="9991" max="10236" width="9" style="152"/>
    <col min="10237" max="10237" width="5.875" style="152" customWidth="1"/>
    <col min="10238" max="10238" width="22.75" style="152" customWidth="1"/>
    <col min="10239" max="10239" width="20.75" style="152" customWidth="1"/>
    <col min="10240" max="10241" width="5.25" style="152" customWidth="1"/>
    <col min="10242" max="10243" width="9" style="152" hidden="1" customWidth="1"/>
    <col min="10244" max="10244" width="10.875" style="152" customWidth="1"/>
    <col min="10245" max="10245" width="13.25" style="152" customWidth="1"/>
    <col min="10246" max="10246" width="62.125" style="152" customWidth="1"/>
    <col min="10247" max="10492" width="9" style="152"/>
    <col min="10493" max="10493" width="5.875" style="152" customWidth="1"/>
    <col min="10494" max="10494" width="22.75" style="152" customWidth="1"/>
    <col min="10495" max="10495" width="20.75" style="152" customWidth="1"/>
    <col min="10496" max="10497" width="5.25" style="152" customWidth="1"/>
    <col min="10498" max="10499" width="9" style="152" hidden="1" customWidth="1"/>
    <col min="10500" max="10500" width="10.875" style="152" customWidth="1"/>
    <col min="10501" max="10501" width="13.25" style="152" customWidth="1"/>
    <col min="10502" max="10502" width="62.125" style="152" customWidth="1"/>
    <col min="10503" max="10748" width="9" style="152"/>
    <col min="10749" max="10749" width="5.875" style="152" customWidth="1"/>
    <col min="10750" max="10750" width="22.75" style="152" customWidth="1"/>
    <col min="10751" max="10751" width="20.75" style="152" customWidth="1"/>
    <col min="10752" max="10753" width="5.25" style="152" customWidth="1"/>
    <col min="10754" max="10755" width="9" style="152" hidden="1" customWidth="1"/>
    <col min="10756" max="10756" width="10.875" style="152" customWidth="1"/>
    <col min="10757" max="10757" width="13.25" style="152" customWidth="1"/>
    <col min="10758" max="10758" width="62.125" style="152" customWidth="1"/>
    <col min="10759" max="11004" width="9" style="152"/>
    <col min="11005" max="11005" width="5.875" style="152" customWidth="1"/>
    <col min="11006" max="11006" width="22.75" style="152" customWidth="1"/>
    <col min="11007" max="11007" width="20.75" style="152" customWidth="1"/>
    <col min="11008" max="11009" width="5.25" style="152" customWidth="1"/>
    <col min="11010" max="11011" width="9" style="152" hidden="1" customWidth="1"/>
    <col min="11012" max="11012" width="10.875" style="152" customWidth="1"/>
    <col min="11013" max="11013" width="13.25" style="152" customWidth="1"/>
    <col min="11014" max="11014" width="62.125" style="152" customWidth="1"/>
    <col min="11015" max="11260" width="9" style="152"/>
    <col min="11261" max="11261" width="5.875" style="152" customWidth="1"/>
    <col min="11262" max="11262" width="22.75" style="152" customWidth="1"/>
    <col min="11263" max="11263" width="20.75" style="152" customWidth="1"/>
    <col min="11264" max="11265" width="5.25" style="152" customWidth="1"/>
    <col min="11266" max="11267" width="9" style="152" hidden="1" customWidth="1"/>
    <col min="11268" max="11268" width="10.875" style="152" customWidth="1"/>
    <col min="11269" max="11269" width="13.25" style="152" customWidth="1"/>
    <col min="11270" max="11270" width="62.125" style="152" customWidth="1"/>
    <col min="11271" max="11516" width="9" style="152"/>
    <col min="11517" max="11517" width="5.875" style="152" customWidth="1"/>
    <col min="11518" max="11518" width="22.75" style="152" customWidth="1"/>
    <col min="11519" max="11519" width="20.75" style="152" customWidth="1"/>
    <col min="11520" max="11521" width="5.25" style="152" customWidth="1"/>
    <col min="11522" max="11523" width="9" style="152" hidden="1" customWidth="1"/>
    <col min="11524" max="11524" width="10.875" style="152" customWidth="1"/>
    <col min="11525" max="11525" width="13.25" style="152" customWidth="1"/>
    <col min="11526" max="11526" width="62.125" style="152" customWidth="1"/>
    <col min="11527" max="11772" width="9" style="152"/>
    <col min="11773" max="11773" width="5.875" style="152" customWidth="1"/>
    <col min="11774" max="11774" width="22.75" style="152" customWidth="1"/>
    <col min="11775" max="11775" width="20.75" style="152" customWidth="1"/>
    <col min="11776" max="11777" width="5.25" style="152" customWidth="1"/>
    <col min="11778" max="11779" width="9" style="152" hidden="1" customWidth="1"/>
    <col min="11780" max="11780" width="10.875" style="152" customWidth="1"/>
    <col min="11781" max="11781" width="13.25" style="152" customWidth="1"/>
    <col min="11782" max="11782" width="62.125" style="152" customWidth="1"/>
    <col min="11783" max="12028" width="9" style="152"/>
    <col min="12029" max="12029" width="5.875" style="152" customWidth="1"/>
    <col min="12030" max="12030" width="22.75" style="152" customWidth="1"/>
    <col min="12031" max="12031" width="20.75" style="152" customWidth="1"/>
    <col min="12032" max="12033" width="5.25" style="152" customWidth="1"/>
    <col min="12034" max="12035" width="9" style="152" hidden="1" customWidth="1"/>
    <col min="12036" max="12036" width="10.875" style="152" customWidth="1"/>
    <col min="12037" max="12037" width="13.25" style="152" customWidth="1"/>
    <col min="12038" max="12038" width="62.125" style="152" customWidth="1"/>
    <col min="12039" max="12284" width="9" style="152"/>
    <col min="12285" max="12285" width="5.875" style="152" customWidth="1"/>
    <col min="12286" max="12286" width="22.75" style="152" customWidth="1"/>
    <col min="12287" max="12287" width="20.75" style="152" customWidth="1"/>
    <col min="12288" max="12289" width="5.25" style="152" customWidth="1"/>
    <col min="12290" max="12291" width="9" style="152" hidden="1" customWidth="1"/>
    <col min="12292" max="12292" width="10.875" style="152" customWidth="1"/>
    <col min="12293" max="12293" width="13.25" style="152" customWidth="1"/>
    <col min="12294" max="12294" width="62.125" style="152" customWidth="1"/>
    <col min="12295" max="12540" width="9" style="152"/>
    <col min="12541" max="12541" width="5.875" style="152" customWidth="1"/>
    <col min="12542" max="12542" width="22.75" style="152" customWidth="1"/>
    <col min="12543" max="12543" width="20.75" style="152" customWidth="1"/>
    <col min="12544" max="12545" width="5.25" style="152" customWidth="1"/>
    <col min="12546" max="12547" width="9" style="152" hidden="1" customWidth="1"/>
    <col min="12548" max="12548" width="10.875" style="152" customWidth="1"/>
    <col min="12549" max="12549" width="13.25" style="152" customWidth="1"/>
    <col min="12550" max="12550" width="62.125" style="152" customWidth="1"/>
    <col min="12551" max="12796" width="9" style="152"/>
    <col min="12797" max="12797" width="5.875" style="152" customWidth="1"/>
    <col min="12798" max="12798" width="22.75" style="152" customWidth="1"/>
    <col min="12799" max="12799" width="20.75" style="152" customWidth="1"/>
    <col min="12800" max="12801" width="5.25" style="152" customWidth="1"/>
    <col min="12802" max="12803" width="9" style="152" hidden="1" customWidth="1"/>
    <col min="12804" max="12804" width="10.875" style="152" customWidth="1"/>
    <col min="12805" max="12805" width="13.25" style="152" customWidth="1"/>
    <col min="12806" max="12806" width="62.125" style="152" customWidth="1"/>
    <col min="12807" max="13052" width="9" style="152"/>
    <col min="13053" max="13053" width="5.875" style="152" customWidth="1"/>
    <col min="13054" max="13054" width="22.75" style="152" customWidth="1"/>
    <col min="13055" max="13055" width="20.75" style="152" customWidth="1"/>
    <col min="13056" max="13057" width="5.25" style="152" customWidth="1"/>
    <col min="13058" max="13059" width="9" style="152" hidden="1" customWidth="1"/>
    <col min="13060" max="13060" width="10.875" style="152" customWidth="1"/>
    <col min="13061" max="13061" width="13.25" style="152" customWidth="1"/>
    <col min="13062" max="13062" width="62.125" style="152" customWidth="1"/>
    <col min="13063" max="13308" width="9" style="152"/>
    <col min="13309" max="13309" width="5.875" style="152" customWidth="1"/>
    <col min="13310" max="13310" width="22.75" style="152" customWidth="1"/>
    <col min="13311" max="13311" width="20.75" style="152" customWidth="1"/>
    <col min="13312" max="13313" width="5.25" style="152" customWidth="1"/>
    <col min="13314" max="13315" width="9" style="152" hidden="1" customWidth="1"/>
    <col min="13316" max="13316" width="10.875" style="152" customWidth="1"/>
    <col min="13317" max="13317" width="13.25" style="152" customWidth="1"/>
    <col min="13318" max="13318" width="62.125" style="152" customWidth="1"/>
    <col min="13319" max="13564" width="9" style="152"/>
    <col min="13565" max="13565" width="5.875" style="152" customWidth="1"/>
    <col min="13566" max="13566" width="22.75" style="152" customWidth="1"/>
    <col min="13567" max="13567" width="20.75" style="152" customWidth="1"/>
    <col min="13568" max="13569" width="5.25" style="152" customWidth="1"/>
    <col min="13570" max="13571" width="9" style="152" hidden="1" customWidth="1"/>
    <col min="13572" max="13572" width="10.875" style="152" customWidth="1"/>
    <col min="13573" max="13573" width="13.25" style="152" customWidth="1"/>
    <col min="13574" max="13574" width="62.125" style="152" customWidth="1"/>
    <col min="13575" max="13820" width="9" style="152"/>
    <col min="13821" max="13821" width="5.875" style="152" customWidth="1"/>
    <col min="13822" max="13822" width="22.75" style="152" customWidth="1"/>
    <col min="13823" max="13823" width="20.75" style="152" customWidth="1"/>
    <col min="13824" max="13825" width="5.25" style="152" customWidth="1"/>
    <col min="13826" max="13827" width="9" style="152" hidden="1" customWidth="1"/>
    <col min="13828" max="13828" width="10.875" style="152" customWidth="1"/>
    <col min="13829" max="13829" width="13.25" style="152" customWidth="1"/>
    <col min="13830" max="13830" width="62.125" style="152" customWidth="1"/>
    <col min="13831" max="14076" width="9" style="152"/>
    <col min="14077" max="14077" width="5.875" style="152" customWidth="1"/>
    <col min="14078" max="14078" width="22.75" style="152" customWidth="1"/>
    <col min="14079" max="14079" width="20.75" style="152" customWidth="1"/>
    <col min="14080" max="14081" width="5.25" style="152" customWidth="1"/>
    <col min="14082" max="14083" width="9" style="152" hidden="1" customWidth="1"/>
    <col min="14084" max="14084" width="10.875" style="152" customWidth="1"/>
    <col min="14085" max="14085" width="13.25" style="152" customWidth="1"/>
    <col min="14086" max="14086" width="62.125" style="152" customWidth="1"/>
    <col min="14087" max="14332" width="9" style="152"/>
    <col min="14333" max="14333" width="5.875" style="152" customWidth="1"/>
    <col min="14334" max="14334" width="22.75" style="152" customWidth="1"/>
    <col min="14335" max="14335" width="20.75" style="152" customWidth="1"/>
    <col min="14336" max="14337" width="5.25" style="152" customWidth="1"/>
    <col min="14338" max="14339" width="9" style="152" hidden="1" customWidth="1"/>
    <col min="14340" max="14340" width="10.875" style="152" customWidth="1"/>
    <col min="14341" max="14341" width="13.25" style="152" customWidth="1"/>
    <col min="14342" max="14342" width="62.125" style="152" customWidth="1"/>
    <col min="14343" max="14588" width="9" style="152"/>
    <col min="14589" max="14589" width="5.875" style="152" customWidth="1"/>
    <col min="14590" max="14590" width="22.75" style="152" customWidth="1"/>
    <col min="14591" max="14591" width="20.75" style="152" customWidth="1"/>
    <col min="14592" max="14593" width="5.25" style="152" customWidth="1"/>
    <col min="14594" max="14595" width="9" style="152" hidden="1" customWidth="1"/>
    <col min="14596" max="14596" width="10.875" style="152" customWidth="1"/>
    <col min="14597" max="14597" width="13.25" style="152" customWidth="1"/>
    <col min="14598" max="14598" width="62.125" style="152" customWidth="1"/>
    <col min="14599" max="14844" width="9" style="152"/>
    <col min="14845" max="14845" width="5.875" style="152" customWidth="1"/>
    <col min="14846" max="14846" width="22.75" style="152" customWidth="1"/>
    <col min="14847" max="14847" width="20.75" style="152" customWidth="1"/>
    <col min="14848" max="14849" width="5.25" style="152" customWidth="1"/>
    <col min="14850" max="14851" width="9" style="152" hidden="1" customWidth="1"/>
    <col min="14852" max="14852" width="10.875" style="152" customWidth="1"/>
    <col min="14853" max="14853" width="13.25" style="152" customWidth="1"/>
    <col min="14854" max="14854" width="62.125" style="152" customWidth="1"/>
    <col min="14855" max="15100" width="9" style="152"/>
    <col min="15101" max="15101" width="5.875" style="152" customWidth="1"/>
    <col min="15102" max="15102" width="22.75" style="152" customWidth="1"/>
    <col min="15103" max="15103" width="20.75" style="152" customWidth="1"/>
    <col min="15104" max="15105" width="5.25" style="152" customWidth="1"/>
    <col min="15106" max="15107" width="9" style="152" hidden="1" customWidth="1"/>
    <col min="15108" max="15108" width="10.875" style="152" customWidth="1"/>
    <col min="15109" max="15109" width="13.25" style="152" customWidth="1"/>
    <col min="15110" max="15110" width="62.125" style="152" customWidth="1"/>
    <col min="15111" max="15356" width="9" style="152"/>
    <col min="15357" max="15357" width="5.875" style="152" customWidth="1"/>
    <col min="15358" max="15358" width="22.75" style="152" customWidth="1"/>
    <col min="15359" max="15359" width="20.75" style="152" customWidth="1"/>
    <col min="15360" max="15361" width="5.25" style="152" customWidth="1"/>
    <col min="15362" max="15363" width="9" style="152" hidden="1" customWidth="1"/>
    <col min="15364" max="15364" width="10.875" style="152" customWidth="1"/>
    <col min="15365" max="15365" width="13.25" style="152" customWidth="1"/>
    <col min="15366" max="15366" width="62.125" style="152" customWidth="1"/>
    <col min="15367" max="15612" width="9" style="152"/>
    <col min="15613" max="15613" width="5.875" style="152" customWidth="1"/>
    <col min="15614" max="15614" width="22.75" style="152" customWidth="1"/>
    <col min="15615" max="15615" width="20.75" style="152" customWidth="1"/>
    <col min="15616" max="15617" width="5.25" style="152" customWidth="1"/>
    <col min="15618" max="15619" width="9" style="152" hidden="1" customWidth="1"/>
    <col min="15620" max="15620" width="10.875" style="152" customWidth="1"/>
    <col min="15621" max="15621" width="13.25" style="152" customWidth="1"/>
    <col min="15622" max="15622" width="62.125" style="152" customWidth="1"/>
    <col min="15623" max="15868" width="9" style="152"/>
    <col min="15869" max="15869" width="5.875" style="152" customWidth="1"/>
    <col min="15870" max="15870" width="22.75" style="152" customWidth="1"/>
    <col min="15871" max="15871" width="20.75" style="152" customWidth="1"/>
    <col min="15872" max="15873" width="5.25" style="152" customWidth="1"/>
    <col min="15874" max="15875" width="9" style="152" hidden="1" customWidth="1"/>
    <col min="15876" max="15876" width="10.875" style="152" customWidth="1"/>
    <col min="15877" max="15877" width="13.25" style="152" customWidth="1"/>
    <col min="15878" max="15878" width="62.125" style="152" customWidth="1"/>
    <col min="15879" max="16124" width="9" style="152"/>
    <col min="16125" max="16125" width="5.875" style="152" customWidth="1"/>
    <col min="16126" max="16126" width="22.75" style="152" customWidth="1"/>
    <col min="16127" max="16127" width="20.75" style="152" customWidth="1"/>
    <col min="16128" max="16129" width="5.25" style="152" customWidth="1"/>
    <col min="16130" max="16131" width="9" style="152" hidden="1" customWidth="1"/>
    <col min="16132" max="16132" width="10.875" style="152" customWidth="1"/>
    <col min="16133" max="16133" width="13.25" style="152" customWidth="1"/>
    <col min="16134" max="16134" width="62.125" style="152" customWidth="1"/>
    <col min="16135" max="16384" width="9" style="152"/>
  </cols>
  <sheetData>
    <row r="1" spans="1:6" s="112" customFormat="1" ht="24.95" customHeight="1">
      <c r="A1" s="110" t="s">
        <v>241</v>
      </c>
      <c r="B1" s="111"/>
      <c r="C1" s="111"/>
      <c r="D1" s="110"/>
      <c r="E1" s="110"/>
      <c r="F1" s="111"/>
    </row>
    <row r="2" spans="1:6" s="115" customFormat="1" ht="26.1" customHeight="1">
      <c r="A2" s="103" t="s">
        <v>1</v>
      </c>
      <c r="B2" s="113" t="s">
        <v>14</v>
      </c>
      <c r="C2" s="113" t="s">
        <v>15</v>
      </c>
      <c r="D2" s="114" t="s">
        <v>4</v>
      </c>
      <c r="E2" s="114" t="s">
        <v>3</v>
      </c>
      <c r="F2" s="92" t="s">
        <v>5</v>
      </c>
    </row>
    <row r="3" spans="1:6" s="119" customFormat="1" ht="26.1" customHeight="1">
      <c r="A3" s="104" t="s">
        <v>242</v>
      </c>
      <c r="B3" s="116"/>
      <c r="C3" s="116"/>
      <c r="D3" s="117"/>
      <c r="E3" s="118"/>
      <c r="F3" s="94"/>
    </row>
    <row r="4" spans="1:6" s="119" customFormat="1" ht="26.1" customHeight="1">
      <c r="A4" s="104" t="s">
        <v>243</v>
      </c>
      <c r="B4" s="116"/>
      <c r="C4" s="116"/>
      <c r="D4" s="117"/>
      <c r="E4" s="118"/>
      <c r="F4" s="94"/>
    </row>
    <row r="5" spans="1:6" s="124" customFormat="1" ht="39" customHeight="1">
      <c r="A5" s="105">
        <v>1</v>
      </c>
      <c r="B5" s="120" t="s">
        <v>244</v>
      </c>
      <c r="C5" s="121" t="s">
        <v>245</v>
      </c>
      <c r="D5" s="122" t="s">
        <v>173</v>
      </c>
      <c r="E5" s="122">
        <v>1</v>
      </c>
      <c r="F5" s="123" t="s">
        <v>246</v>
      </c>
    </row>
    <row r="6" spans="1:6" s="119" customFormat="1" ht="60" customHeight="1">
      <c r="A6" s="105">
        <v>2</v>
      </c>
      <c r="B6" s="125" t="s">
        <v>247</v>
      </c>
      <c r="C6" s="121" t="s">
        <v>248</v>
      </c>
      <c r="D6" s="126" t="s">
        <v>52</v>
      </c>
      <c r="E6" s="126">
        <v>1</v>
      </c>
      <c r="F6" s="123" t="s">
        <v>249</v>
      </c>
    </row>
    <row r="7" spans="1:6" s="119" customFormat="1" ht="30.95" customHeight="1">
      <c r="A7" s="105">
        <v>3</v>
      </c>
      <c r="B7" s="127" t="s">
        <v>250</v>
      </c>
      <c r="C7" s="121" t="s">
        <v>251</v>
      </c>
      <c r="D7" s="126" t="s">
        <v>52</v>
      </c>
      <c r="E7" s="126">
        <v>4</v>
      </c>
      <c r="F7" s="123" t="s">
        <v>252</v>
      </c>
    </row>
    <row r="8" spans="1:6" s="119" customFormat="1" ht="30.95" customHeight="1">
      <c r="A8" s="105">
        <v>4</v>
      </c>
      <c r="B8" s="127" t="s">
        <v>253</v>
      </c>
      <c r="C8" s="121" t="s">
        <v>254</v>
      </c>
      <c r="D8" s="126" t="s">
        <v>52</v>
      </c>
      <c r="E8" s="126">
        <v>1</v>
      </c>
      <c r="F8" s="123" t="s">
        <v>252</v>
      </c>
    </row>
    <row r="9" spans="1:6" s="124" customFormat="1" ht="27.95" customHeight="1">
      <c r="A9" s="105">
        <v>4</v>
      </c>
      <c r="B9" s="120" t="s">
        <v>255</v>
      </c>
      <c r="C9" s="121" t="s">
        <v>256</v>
      </c>
      <c r="D9" s="128" t="s">
        <v>257</v>
      </c>
      <c r="E9" s="126">
        <v>30</v>
      </c>
      <c r="F9" s="94" t="s">
        <v>258</v>
      </c>
    </row>
    <row r="10" spans="1:6" s="124" customFormat="1" ht="27.95" customHeight="1">
      <c r="A10" s="105">
        <v>5</v>
      </c>
      <c r="B10" s="120" t="s">
        <v>255</v>
      </c>
      <c r="C10" s="121" t="s">
        <v>259</v>
      </c>
      <c r="D10" s="128" t="s">
        <v>257</v>
      </c>
      <c r="E10" s="126">
        <v>18</v>
      </c>
      <c r="F10" s="123" t="s">
        <v>260</v>
      </c>
    </row>
    <row r="11" spans="1:6" s="124" customFormat="1" ht="27.95" customHeight="1">
      <c r="A11" s="105">
        <v>6</v>
      </c>
      <c r="B11" s="120" t="s">
        <v>255</v>
      </c>
      <c r="C11" s="121" t="s">
        <v>251</v>
      </c>
      <c r="D11" s="126" t="s">
        <v>99</v>
      </c>
      <c r="E11" s="126">
        <f>4*2+4</f>
        <v>12</v>
      </c>
      <c r="F11" s="123" t="s">
        <v>260</v>
      </c>
    </row>
    <row r="12" spans="1:6" s="124" customFormat="1" ht="27.95" customHeight="1">
      <c r="A12" s="105">
        <v>8</v>
      </c>
      <c r="B12" s="120" t="s">
        <v>255</v>
      </c>
      <c r="C12" s="121" t="s">
        <v>254</v>
      </c>
      <c r="D12" s="126" t="s">
        <v>99</v>
      </c>
      <c r="E12" s="122">
        <v>16</v>
      </c>
      <c r="F12" s="123" t="s">
        <v>261</v>
      </c>
    </row>
    <row r="13" spans="1:6" s="124" customFormat="1" ht="27.95" customHeight="1">
      <c r="A13" s="105">
        <v>8</v>
      </c>
      <c r="B13" s="120" t="s">
        <v>255</v>
      </c>
      <c r="C13" s="121" t="s">
        <v>262</v>
      </c>
      <c r="D13" s="126" t="s">
        <v>99</v>
      </c>
      <c r="E13" s="122">
        <v>10</v>
      </c>
      <c r="F13" s="123" t="s">
        <v>261</v>
      </c>
    </row>
    <row r="14" spans="1:6" s="124" customFormat="1" ht="27.95" customHeight="1">
      <c r="A14" s="105">
        <v>7</v>
      </c>
      <c r="B14" s="120" t="s">
        <v>263</v>
      </c>
      <c r="C14" s="121" t="s">
        <v>251</v>
      </c>
      <c r="D14" s="126" t="s">
        <v>52</v>
      </c>
      <c r="E14" s="122">
        <v>1</v>
      </c>
      <c r="F14" s="123" t="s">
        <v>261</v>
      </c>
    </row>
    <row r="15" spans="1:6" s="124" customFormat="1" ht="27.95" customHeight="1">
      <c r="A15" s="105">
        <v>8</v>
      </c>
      <c r="B15" s="120" t="s">
        <v>263</v>
      </c>
      <c r="C15" s="121" t="s">
        <v>254</v>
      </c>
      <c r="D15" s="126" t="s">
        <v>52</v>
      </c>
      <c r="E15" s="122">
        <v>1</v>
      </c>
      <c r="F15" s="123" t="s">
        <v>261</v>
      </c>
    </row>
    <row r="16" spans="1:6" s="124" customFormat="1" ht="27.95" customHeight="1">
      <c r="A16" s="105">
        <v>8</v>
      </c>
      <c r="B16" s="120" t="s">
        <v>264</v>
      </c>
      <c r="C16" s="121" t="s">
        <v>262</v>
      </c>
      <c r="D16" s="126" t="s">
        <v>52</v>
      </c>
      <c r="E16" s="122">
        <v>1</v>
      </c>
      <c r="F16" s="123" t="s">
        <v>261</v>
      </c>
    </row>
    <row r="17" spans="1:6" s="124" customFormat="1" ht="27.95" customHeight="1">
      <c r="A17" s="105">
        <v>8</v>
      </c>
      <c r="B17" s="120" t="s">
        <v>265</v>
      </c>
      <c r="C17" s="121" t="s">
        <v>262</v>
      </c>
      <c r="D17" s="126" t="s">
        <v>52</v>
      </c>
      <c r="E17" s="122">
        <v>1</v>
      </c>
      <c r="F17" s="123" t="s">
        <v>261</v>
      </c>
    </row>
    <row r="18" spans="1:6" s="119" customFormat="1" ht="30.95" customHeight="1">
      <c r="A18" s="105">
        <v>8</v>
      </c>
      <c r="B18" s="129" t="s">
        <v>266</v>
      </c>
      <c r="C18" s="121" t="s">
        <v>322</v>
      </c>
      <c r="D18" s="126" t="s">
        <v>52</v>
      </c>
      <c r="E18" s="126">
        <v>1</v>
      </c>
      <c r="F18" s="123" t="s">
        <v>267</v>
      </c>
    </row>
    <row r="19" spans="1:6" s="119" customFormat="1" ht="30.95" customHeight="1">
      <c r="A19" s="105">
        <v>9</v>
      </c>
      <c r="B19" s="129" t="s">
        <v>268</v>
      </c>
      <c r="C19" s="121" t="s">
        <v>322</v>
      </c>
      <c r="D19" s="126" t="s">
        <v>52</v>
      </c>
      <c r="E19" s="126">
        <v>1</v>
      </c>
      <c r="F19" s="123" t="s">
        <v>267</v>
      </c>
    </row>
    <row r="20" spans="1:6" s="119" customFormat="1" ht="30.95" customHeight="1">
      <c r="A20" s="105">
        <v>10</v>
      </c>
      <c r="B20" s="129" t="s">
        <v>269</v>
      </c>
      <c r="C20" s="129" t="s">
        <v>270</v>
      </c>
      <c r="D20" s="128" t="s">
        <v>257</v>
      </c>
      <c r="E20" s="126">
        <f>2.5</f>
        <v>2.5</v>
      </c>
      <c r="F20" s="130" t="s">
        <v>271</v>
      </c>
    </row>
    <row r="21" spans="1:6" s="119" customFormat="1" ht="30.95" customHeight="1">
      <c r="A21" s="105">
        <v>11</v>
      </c>
      <c r="B21" s="127" t="s">
        <v>272</v>
      </c>
      <c r="C21" s="121" t="s">
        <v>273</v>
      </c>
      <c r="D21" s="126" t="s">
        <v>274</v>
      </c>
      <c r="E21" s="126">
        <v>8</v>
      </c>
      <c r="F21" s="131"/>
    </row>
    <row r="22" spans="1:6" s="119" customFormat="1" ht="30.95" customHeight="1">
      <c r="A22" s="105">
        <v>12</v>
      </c>
      <c r="B22" s="127" t="s">
        <v>275</v>
      </c>
      <c r="C22" s="121"/>
      <c r="D22" s="126" t="s">
        <v>52</v>
      </c>
      <c r="E22" s="126">
        <v>1</v>
      </c>
      <c r="F22" s="131"/>
    </row>
    <row r="23" spans="1:6" s="119" customFormat="1" ht="30.95" customHeight="1">
      <c r="A23" s="105">
        <v>13</v>
      </c>
      <c r="B23" s="127" t="s">
        <v>276</v>
      </c>
      <c r="C23" s="121"/>
      <c r="D23" s="126" t="s">
        <v>52</v>
      </c>
      <c r="E23" s="126">
        <v>3</v>
      </c>
      <c r="F23" s="131"/>
    </row>
    <row r="24" spans="1:6" s="119" customFormat="1" ht="39.75" customHeight="1">
      <c r="A24" s="105">
        <v>14</v>
      </c>
      <c r="B24" s="127" t="s">
        <v>277</v>
      </c>
      <c r="C24" s="121" t="s">
        <v>278</v>
      </c>
      <c r="D24" s="126" t="s">
        <v>52</v>
      </c>
      <c r="E24" s="126">
        <v>1</v>
      </c>
      <c r="F24" s="123" t="s">
        <v>252</v>
      </c>
    </row>
    <row r="25" spans="1:6" s="119" customFormat="1" ht="30.95" customHeight="1">
      <c r="A25" s="105">
        <v>15</v>
      </c>
      <c r="B25" s="132" t="s">
        <v>279</v>
      </c>
      <c r="C25" s="132"/>
      <c r="D25" s="133" t="s">
        <v>39</v>
      </c>
      <c r="E25" s="133">
        <v>1</v>
      </c>
      <c r="F25" s="134" t="s">
        <v>280</v>
      </c>
    </row>
    <row r="26" spans="1:6" s="119" customFormat="1" ht="30.95" customHeight="1">
      <c r="A26" s="105">
        <v>16</v>
      </c>
      <c r="B26" s="132" t="s">
        <v>281</v>
      </c>
      <c r="C26" s="132" t="s">
        <v>282</v>
      </c>
      <c r="D26" s="133" t="s">
        <v>173</v>
      </c>
      <c r="E26" s="133">
        <v>1</v>
      </c>
      <c r="F26" s="134" t="s">
        <v>323</v>
      </c>
    </row>
    <row r="27" spans="1:6" s="119" customFormat="1" ht="30.95" customHeight="1">
      <c r="A27" s="105">
        <v>17</v>
      </c>
      <c r="B27" s="132" t="s">
        <v>283</v>
      </c>
      <c r="C27" s="132"/>
      <c r="D27" s="133" t="s">
        <v>274</v>
      </c>
      <c r="E27" s="133">
        <f>40*6</f>
        <v>240</v>
      </c>
      <c r="F27" s="123" t="s">
        <v>224</v>
      </c>
    </row>
    <row r="28" spans="1:6" s="119" customFormat="1" ht="30.95" customHeight="1">
      <c r="A28" s="105">
        <v>18</v>
      </c>
      <c r="B28" s="132" t="s">
        <v>284</v>
      </c>
      <c r="C28" s="132" t="s">
        <v>226</v>
      </c>
      <c r="D28" s="133" t="s">
        <v>274</v>
      </c>
      <c r="E28" s="133">
        <f>40+50</f>
        <v>90</v>
      </c>
      <c r="F28" s="134" t="s">
        <v>185</v>
      </c>
    </row>
    <row r="29" spans="1:6" s="115" customFormat="1" ht="27.95" customHeight="1">
      <c r="A29" s="105">
        <v>19</v>
      </c>
      <c r="B29" s="121" t="s">
        <v>237</v>
      </c>
      <c r="C29" s="135" t="s">
        <v>285</v>
      </c>
      <c r="D29" s="136" t="s">
        <v>99</v>
      </c>
      <c r="E29" s="137">
        <v>50</v>
      </c>
      <c r="F29" s="123" t="s">
        <v>224</v>
      </c>
    </row>
    <row r="30" spans="1:6" s="119" customFormat="1" ht="30.95" customHeight="1">
      <c r="A30" s="105">
        <v>20</v>
      </c>
      <c r="B30" s="132" t="s">
        <v>286</v>
      </c>
      <c r="C30" s="132"/>
      <c r="D30" s="133" t="s">
        <v>7</v>
      </c>
      <c r="E30" s="133">
        <v>1</v>
      </c>
      <c r="F30" s="134"/>
    </row>
    <row r="31" spans="1:6" s="119" customFormat="1" ht="30.95" customHeight="1">
      <c r="A31" s="105">
        <v>21</v>
      </c>
      <c r="B31" s="132" t="s">
        <v>287</v>
      </c>
      <c r="C31" s="132"/>
      <c r="D31" s="133" t="s">
        <v>7</v>
      </c>
      <c r="E31" s="133">
        <v>1</v>
      </c>
      <c r="F31" s="134"/>
    </row>
    <row r="32" spans="1:6" s="119" customFormat="1" ht="30.95" customHeight="1">
      <c r="A32" s="105">
        <v>22</v>
      </c>
      <c r="B32" s="132" t="s">
        <v>288</v>
      </c>
      <c r="C32" s="132"/>
      <c r="D32" s="133" t="s">
        <v>7</v>
      </c>
      <c r="E32" s="133">
        <v>1</v>
      </c>
      <c r="F32" s="134"/>
    </row>
    <row r="33" spans="1:6" s="119" customFormat="1" ht="30.95" customHeight="1">
      <c r="A33" s="105">
        <v>23</v>
      </c>
      <c r="B33" s="132" t="s">
        <v>289</v>
      </c>
      <c r="C33" s="132"/>
      <c r="D33" s="133" t="s">
        <v>7</v>
      </c>
      <c r="E33" s="133">
        <v>1</v>
      </c>
      <c r="F33" s="138"/>
    </row>
    <row r="34" spans="1:6" s="119" customFormat="1" ht="26.1" customHeight="1">
      <c r="A34" s="104" t="s">
        <v>290</v>
      </c>
      <c r="B34" s="116"/>
      <c r="C34" s="116"/>
      <c r="D34" s="117"/>
      <c r="E34" s="118"/>
      <c r="F34" s="94"/>
    </row>
    <row r="35" spans="1:6" s="124" customFormat="1" ht="39" customHeight="1">
      <c r="A35" s="105">
        <v>1</v>
      </c>
      <c r="B35" s="120" t="s">
        <v>244</v>
      </c>
      <c r="C35" s="121" t="s">
        <v>291</v>
      </c>
      <c r="D35" s="122" t="s">
        <v>173</v>
      </c>
      <c r="E35" s="122">
        <v>1</v>
      </c>
      <c r="F35" s="123" t="s">
        <v>246</v>
      </c>
    </row>
    <row r="36" spans="1:6" s="119" customFormat="1" ht="60" customHeight="1">
      <c r="A36" s="105">
        <v>2</v>
      </c>
      <c r="B36" s="125" t="s">
        <v>247</v>
      </c>
      <c r="C36" s="121" t="s">
        <v>292</v>
      </c>
      <c r="D36" s="126" t="s">
        <v>52</v>
      </c>
      <c r="E36" s="126">
        <v>1</v>
      </c>
      <c r="F36" s="123" t="s">
        <v>249</v>
      </c>
    </row>
    <row r="37" spans="1:6" s="119" customFormat="1" ht="30.95" customHeight="1">
      <c r="A37" s="105">
        <v>3</v>
      </c>
      <c r="B37" s="127" t="s">
        <v>250</v>
      </c>
      <c r="C37" s="121" t="s">
        <v>251</v>
      </c>
      <c r="D37" s="126" t="s">
        <v>52</v>
      </c>
      <c r="E37" s="126">
        <v>1</v>
      </c>
      <c r="F37" s="123" t="s">
        <v>252</v>
      </c>
    </row>
    <row r="38" spans="1:6" s="124" customFormat="1" ht="27.95" customHeight="1">
      <c r="A38" s="105">
        <v>4</v>
      </c>
      <c r="B38" s="120" t="s">
        <v>255</v>
      </c>
      <c r="C38" s="121" t="s">
        <v>251</v>
      </c>
      <c r="D38" s="126" t="s">
        <v>99</v>
      </c>
      <c r="E38" s="126">
        <v>26</v>
      </c>
      <c r="F38" s="123" t="s">
        <v>261</v>
      </c>
    </row>
    <row r="39" spans="1:6" s="124" customFormat="1" ht="27.95" customHeight="1">
      <c r="A39" s="105">
        <v>5</v>
      </c>
      <c r="B39" s="120" t="s">
        <v>263</v>
      </c>
      <c r="C39" s="121" t="s">
        <v>251</v>
      </c>
      <c r="D39" s="126" t="s">
        <v>52</v>
      </c>
      <c r="E39" s="122">
        <v>5</v>
      </c>
      <c r="F39" s="123" t="s">
        <v>261</v>
      </c>
    </row>
    <row r="40" spans="1:6" s="119" customFormat="1" ht="30.95" customHeight="1">
      <c r="A40" s="105">
        <v>6</v>
      </c>
      <c r="B40" s="129" t="s">
        <v>266</v>
      </c>
      <c r="C40" s="121" t="s">
        <v>293</v>
      </c>
      <c r="D40" s="126" t="s">
        <v>52</v>
      </c>
      <c r="E40" s="126">
        <v>1</v>
      </c>
      <c r="F40" s="123" t="s">
        <v>267</v>
      </c>
    </row>
    <row r="41" spans="1:6" s="119" customFormat="1" ht="30.95" customHeight="1">
      <c r="A41" s="105">
        <v>7</v>
      </c>
      <c r="B41" s="129" t="s">
        <v>268</v>
      </c>
      <c r="C41" s="121" t="s">
        <v>293</v>
      </c>
      <c r="D41" s="126" t="s">
        <v>52</v>
      </c>
      <c r="E41" s="126">
        <v>1</v>
      </c>
      <c r="F41" s="123" t="s">
        <v>267</v>
      </c>
    </row>
    <row r="42" spans="1:6" s="119" customFormat="1" ht="30.95" customHeight="1">
      <c r="A42" s="105">
        <v>8</v>
      </c>
      <c r="B42" s="129" t="s">
        <v>269</v>
      </c>
      <c r="C42" s="129" t="s">
        <v>270</v>
      </c>
      <c r="D42" s="128" t="s">
        <v>257</v>
      </c>
      <c r="E42" s="126">
        <v>1</v>
      </c>
      <c r="F42" s="130" t="s">
        <v>271</v>
      </c>
    </row>
    <row r="43" spans="1:6" s="119" customFormat="1" ht="30.95" customHeight="1">
      <c r="A43" s="105">
        <v>9</v>
      </c>
      <c r="B43" s="127" t="s">
        <v>272</v>
      </c>
      <c r="C43" s="121" t="s">
        <v>273</v>
      </c>
      <c r="D43" s="126" t="s">
        <v>274</v>
      </c>
      <c r="E43" s="126">
        <v>6</v>
      </c>
      <c r="F43" s="131"/>
    </row>
    <row r="44" spans="1:6" s="119" customFormat="1" ht="30.95" customHeight="1">
      <c r="A44" s="105">
        <v>10</v>
      </c>
      <c r="B44" s="127" t="s">
        <v>275</v>
      </c>
      <c r="C44" s="121"/>
      <c r="D44" s="126" t="s">
        <v>52</v>
      </c>
      <c r="E44" s="126">
        <v>1</v>
      </c>
      <c r="F44" s="131"/>
    </row>
    <row r="45" spans="1:6" s="119" customFormat="1" ht="30.95" customHeight="1">
      <c r="A45" s="105">
        <v>11</v>
      </c>
      <c r="B45" s="127" t="s">
        <v>276</v>
      </c>
      <c r="C45" s="121"/>
      <c r="D45" s="126" t="s">
        <v>52</v>
      </c>
      <c r="E45" s="126">
        <v>1</v>
      </c>
      <c r="F45" s="131"/>
    </row>
    <row r="46" spans="1:6" s="119" customFormat="1" ht="39.75" customHeight="1">
      <c r="A46" s="105">
        <v>12</v>
      </c>
      <c r="B46" s="127" t="s">
        <v>294</v>
      </c>
      <c r="C46" s="121" t="s">
        <v>295</v>
      </c>
      <c r="D46" s="126" t="s">
        <v>52</v>
      </c>
      <c r="E46" s="126">
        <v>1</v>
      </c>
      <c r="F46" s="123" t="s">
        <v>252</v>
      </c>
    </row>
    <row r="47" spans="1:6" s="119" customFormat="1" ht="30.95" customHeight="1">
      <c r="A47" s="105">
        <v>13</v>
      </c>
      <c r="B47" s="132" t="s">
        <v>284</v>
      </c>
      <c r="C47" s="132" t="s">
        <v>226</v>
      </c>
      <c r="D47" s="133" t="s">
        <v>274</v>
      </c>
      <c r="E47" s="133">
        <f>40+50</f>
        <v>90</v>
      </c>
      <c r="F47" s="134" t="s">
        <v>185</v>
      </c>
    </row>
    <row r="48" spans="1:6" s="115" customFormat="1" ht="27.95" customHeight="1">
      <c r="A48" s="105">
        <v>14</v>
      </c>
      <c r="B48" s="121" t="s">
        <v>237</v>
      </c>
      <c r="C48" s="135" t="s">
        <v>324</v>
      </c>
      <c r="D48" s="136" t="s">
        <v>99</v>
      </c>
      <c r="E48" s="137">
        <v>50</v>
      </c>
      <c r="F48" s="123" t="s">
        <v>224</v>
      </c>
    </row>
    <row r="49" spans="1:6" s="119" customFormat="1" ht="30.95" customHeight="1">
      <c r="A49" s="105">
        <v>15</v>
      </c>
      <c r="B49" s="132" t="s">
        <v>296</v>
      </c>
      <c r="C49" s="132"/>
      <c r="D49" s="133" t="s">
        <v>7</v>
      </c>
      <c r="E49" s="133">
        <v>1</v>
      </c>
      <c r="F49" s="134"/>
    </row>
    <row r="50" spans="1:6" s="119" customFormat="1" ht="30.95" customHeight="1">
      <c r="A50" s="105">
        <v>16</v>
      </c>
      <c r="B50" s="132" t="s">
        <v>287</v>
      </c>
      <c r="C50" s="132"/>
      <c r="D50" s="133" t="s">
        <v>7</v>
      </c>
      <c r="E50" s="133">
        <v>1</v>
      </c>
      <c r="F50" s="134"/>
    </row>
    <row r="51" spans="1:6" s="119" customFormat="1" ht="30.95" customHeight="1">
      <c r="A51" s="105">
        <v>17</v>
      </c>
      <c r="B51" s="132" t="s">
        <v>288</v>
      </c>
      <c r="C51" s="132"/>
      <c r="D51" s="133" t="s">
        <v>7</v>
      </c>
      <c r="E51" s="133">
        <v>1</v>
      </c>
      <c r="F51" s="134"/>
    </row>
    <row r="52" spans="1:6" s="119" customFormat="1" ht="30.95" customHeight="1">
      <c r="A52" s="105">
        <v>18</v>
      </c>
      <c r="B52" s="132" t="s">
        <v>289</v>
      </c>
      <c r="C52" s="132"/>
      <c r="D52" s="133" t="s">
        <v>7</v>
      </c>
      <c r="E52" s="133">
        <v>1</v>
      </c>
      <c r="F52" s="138"/>
    </row>
    <row r="53" spans="1:6" s="119" customFormat="1" ht="27.95" customHeight="1">
      <c r="A53" s="139"/>
      <c r="B53" s="140"/>
      <c r="C53" s="140"/>
      <c r="D53" s="141"/>
      <c r="E53" s="142"/>
      <c r="F53" s="143"/>
    </row>
    <row r="54" spans="1:6" s="112" customFormat="1" ht="27.95" customHeight="1">
      <c r="A54" s="106" t="s">
        <v>82</v>
      </c>
      <c r="B54" s="144"/>
      <c r="C54" s="144"/>
      <c r="D54" s="145"/>
      <c r="E54" s="146" t="s">
        <v>83</v>
      </c>
      <c r="F54" s="99"/>
    </row>
    <row r="55" spans="1:6" s="119" customFormat="1">
      <c r="A55" s="107"/>
      <c r="B55" s="144"/>
      <c r="C55" s="144"/>
      <c r="D55" s="147"/>
      <c r="E55" s="148"/>
      <c r="F55" s="100"/>
    </row>
    <row r="56" spans="1:6" s="119" customFormat="1">
      <c r="A56" s="107"/>
      <c r="B56" s="144"/>
      <c r="C56" s="144"/>
      <c r="D56" s="147"/>
      <c r="E56" s="148"/>
      <c r="F56" s="100"/>
    </row>
    <row r="57" spans="1:6" s="119" customFormat="1">
      <c r="A57" s="107"/>
      <c r="B57" s="144"/>
      <c r="C57" s="144"/>
      <c r="D57" s="147"/>
      <c r="E57" s="148"/>
      <c r="F57" s="100"/>
    </row>
    <row r="58" spans="1:6" s="119" customFormat="1">
      <c r="A58" s="107"/>
      <c r="B58" s="144"/>
      <c r="C58" s="144"/>
      <c r="D58" s="147"/>
      <c r="E58" s="148"/>
      <c r="F58" s="100"/>
    </row>
    <row r="59" spans="1:6" s="119" customFormat="1">
      <c r="A59" s="107"/>
      <c r="B59" s="144"/>
      <c r="C59" s="144"/>
      <c r="D59" s="147"/>
      <c r="E59" s="148"/>
      <c r="F59" s="100"/>
    </row>
    <row r="60" spans="1:6" s="119" customFormat="1">
      <c r="A60" s="107"/>
      <c r="B60" s="144"/>
      <c r="C60" s="144"/>
      <c r="D60" s="147"/>
      <c r="E60" s="148"/>
      <c r="F60" s="100"/>
    </row>
    <row r="61" spans="1:6" s="119" customFormat="1">
      <c r="A61" s="107"/>
      <c r="B61" s="144"/>
      <c r="C61" s="144"/>
      <c r="D61" s="147"/>
      <c r="E61" s="148"/>
      <c r="F61" s="100"/>
    </row>
    <row r="62" spans="1:6" s="119" customFormat="1">
      <c r="A62" s="107"/>
      <c r="B62" s="144"/>
      <c r="C62" s="144"/>
      <c r="D62" s="147"/>
      <c r="E62" s="148"/>
      <c r="F62" s="100"/>
    </row>
    <row r="63" spans="1:6" s="119" customFormat="1">
      <c r="A63" s="107"/>
      <c r="B63" s="144"/>
      <c r="C63" s="144"/>
      <c r="D63" s="147"/>
      <c r="E63" s="148"/>
      <c r="F63" s="100"/>
    </row>
    <row r="64" spans="1:6" s="119" customFormat="1">
      <c r="A64" s="107"/>
      <c r="B64" s="144"/>
      <c r="C64" s="144"/>
      <c r="D64" s="147"/>
      <c r="E64" s="148"/>
      <c r="F64" s="100"/>
    </row>
    <row r="65" spans="1:6" s="119" customFormat="1">
      <c r="A65" s="107"/>
      <c r="B65" s="144"/>
      <c r="C65" s="144"/>
      <c r="D65" s="147"/>
      <c r="E65" s="148"/>
      <c r="F65" s="100"/>
    </row>
    <row r="66" spans="1:6" s="119" customFormat="1">
      <c r="A66" s="107"/>
      <c r="B66" s="144"/>
      <c r="C66" s="144"/>
      <c r="D66" s="147"/>
      <c r="E66" s="148"/>
      <c r="F66" s="100"/>
    </row>
    <row r="67" spans="1:6" s="119" customFormat="1">
      <c r="A67" s="107"/>
      <c r="B67" s="144"/>
      <c r="C67" s="144"/>
      <c r="D67" s="147"/>
      <c r="E67" s="148"/>
      <c r="F67" s="100"/>
    </row>
    <row r="68" spans="1:6" s="119" customFormat="1">
      <c r="A68" s="107"/>
      <c r="B68" s="144"/>
      <c r="C68" s="144"/>
      <c r="D68" s="147"/>
      <c r="E68" s="148"/>
      <c r="F68" s="100"/>
    </row>
    <row r="69" spans="1:6" s="119" customFormat="1">
      <c r="A69" s="107"/>
      <c r="B69" s="144"/>
      <c r="C69" s="144"/>
      <c r="D69" s="147"/>
      <c r="E69" s="148"/>
      <c r="F69" s="100"/>
    </row>
    <row r="70" spans="1:6" s="119" customFormat="1">
      <c r="A70" s="107"/>
      <c r="B70" s="144"/>
      <c r="C70" s="144"/>
      <c r="D70" s="147"/>
      <c r="E70" s="148"/>
      <c r="F70" s="100"/>
    </row>
    <row r="71" spans="1:6" s="119" customFormat="1">
      <c r="A71" s="107"/>
      <c r="B71" s="144"/>
      <c r="C71" s="144"/>
      <c r="D71" s="147"/>
      <c r="E71" s="148"/>
      <c r="F71" s="100"/>
    </row>
    <row r="72" spans="1:6" s="119" customFormat="1">
      <c r="A72" s="107"/>
      <c r="B72" s="144"/>
      <c r="C72" s="144"/>
      <c r="D72" s="147"/>
      <c r="E72" s="148"/>
      <c r="F72" s="100"/>
    </row>
    <row r="73" spans="1:6" s="119" customFormat="1">
      <c r="A73" s="107"/>
      <c r="B73" s="144"/>
      <c r="C73" s="144"/>
      <c r="D73" s="147"/>
      <c r="E73" s="148"/>
      <c r="F73" s="100"/>
    </row>
    <row r="74" spans="1:6" s="119" customFormat="1">
      <c r="A74" s="107"/>
      <c r="B74" s="144"/>
      <c r="C74" s="144"/>
      <c r="D74" s="147"/>
      <c r="E74" s="148"/>
      <c r="F74" s="100"/>
    </row>
    <row r="75" spans="1:6" s="119" customFormat="1">
      <c r="A75" s="107"/>
      <c r="B75" s="144"/>
      <c r="C75" s="144"/>
      <c r="D75" s="147"/>
      <c r="E75" s="148"/>
      <c r="F75" s="100"/>
    </row>
    <row r="76" spans="1:6" s="119" customFormat="1">
      <c r="A76" s="107"/>
      <c r="B76" s="144"/>
      <c r="C76" s="144"/>
      <c r="D76" s="147"/>
      <c r="E76" s="148"/>
      <c r="F76" s="100"/>
    </row>
    <row r="77" spans="1:6" s="119" customFormat="1">
      <c r="A77" s="107"/>
      <c r="B77" s="144"/>
      <c r="C77" s="144"/>
      <c r="D77" s="147"/>
      <c r="E77" s="148"/>
      <c r="F77" s="100"/>
    </row>
    <row r="78" spans="1:6" s="119" customFormat="1">
      <c r="A78" s="107"/>
      <c r="B78" s="144"/>
      <c r="C78" s="144"/>
      <c r="D78" s="147"/>
      <c r="E78" s="148"/>
      <c r="F78" s="100"/>
    </row>
    <row r="79" spans="1:6" s="119" customFormat="1">
      <c r="A79" s="107"/>
      <c r="B79" s="144"/>
      <c r="C79" s="144"/>
      <c r="D79" s="147"/>
      <c r="E79" s="148"/>
      <c r="F79" s="100"/>
    </row>
    <row r="80" spans="1:6" s="119" customFormat="1">
      <c r="A80" s="107"/>
      <c r="B80" s="144"/>
      <c r="C80" s="144"/>
      <c r="D80" s="147"/>
      <c r="E80" s="148"/>
      <c r="F80" s="100"/>
    </row>
    <row r="81" spans="1:6" s="119" customFormat="1">
      <c r="A81" s="107"/>
      <c r="B81" s="144"/>
      <c r="C81" s="144"/>
      <c r="D81" s="147"/>
      <c r="E81" s="148"/>
      <c r="F81" s="100"/>
    </row>
    <row r="82" spans="1:6" s="119" customFormat="1">
      <c r="A82" s="107"/>
      <c r="B82" s="144"/>
      <c r="C82" s="144"/>
      <c r="D82" s="147"/>
      <c r="E82" s="148"/>
      <c r="F82" s="100"/>
    </row>
    <row r="83" spans="1:6" s="119" customFormat="1">
      <c r="A83" s="107"/>
      <c r="B83" s="144"/>
      <c r="C83" s="144"/>
      <c r="D83" s="147"/>
      <c r="E83" s="148"/>
      <c r="F83" s="100"/>
    </row>
    <row r="84" spans="1:6" s="119" customFormat="1">
      <c r="A84" s="107"/>
      <c r="B84" s="144"/>
      <c r="C84" s="144"/>
      <c r="D84" s="147"/>
      <c r="E84" s="148"/>
      <c r="F84" s="100"/>
    </row>
    <row r="85" spans="1:6" s="119" customFormat="1">
      <c r="A85" s="107"/>
      <c r="B85" s="144"/>
      <c r="C85" s="144"/>
      <c r="D85" s="147"/>
      <c r="E85" s="148"/>
      <c r="F85" s="100"/>
    </row>
    <row r="86" spans="1:6" s="119" customFormat="1">
      <c r="A86" s="107"/>
      <c r="B86" s="144"/>
      <c r="C86" s="144"/>
      <c r="D86" s="147"/>
      <c r="E86" s="148"/>
      <c r="F86" s="100"/>
    </row>
    <row r="87" spans="1:6" s="119" customFormat="1">
      <c r="A87" s="107"/>
      <c r="B87" s="144"/>
      <c r="C87" s="144"/>
      <c r="D87" s="147"/>
      <c r="E87" s="148"/>
      <c r="F87" s="100"/>
    </row>
    <row r="88" spans="1:6" s="119" customFormat="1">
      <c r="A88" s="107"/>
      <c r="B88" s="144"/>
      <c r="C88" s="144"/>
      <c r="D88" s="147"/>
      <c r="E88" s="148"/>
      <c r="F88" s="100"/>
    </row>
    <row r="89" spans="1:6" s="119" customFormat="1">
      <c r="A89" s="107"/>
      <c r="B89" s="144"/>
      <c r="C89" s="144"/>
      <c r="D89" s="147"/>
      <c r="E89" s="148"/>
      <c r="F89" s="100"/>
    </row>
    <row r="90" spans="1:6" s="119" customFormat="1">
      <c r="A90" s="107"/>
      <c r="B90" s="144"/>
      <c r="C90" s="144"/>
      <c r="D90" s="147"/>
      <c r="E90" s="148"/>
      <c r="F90" s="100"/>
    </row>
    <row r="91" spans="1:6" s="119" customFormat="1">
      <c r="A91" s="107"/>
      <c r="B91" s="144"/>
      <c r="C91" s="144"/>
      <c r="D91" s="147"/>
      <c r="E91" s="148"/>
      <c r="F91" s="100"/>
    </row>
    <row r="92" spans="1:6" s="119" customFormat="1">
      <c r="A92" s="107"/>
      <c r="B92" s="144"/>
      <c r="C92" s="144"/>
      <c r="D92" s="147"/>
      <c r="E92" s="148"/>
      <c r="F92" s="100"/>
    </row>
    <row r="93" spans="1:6" s="119" customFormat="1">
      <c r="A93" s="107"/>
      <c r="B93" s="144"/>
      <c r="C93" s="144"/>
      <c r="D93" s="147"/>
      <c r="E93" s="148"/>
      <c r="F93" s="100"/>
    </row>
    <row r="94" spans="1:6" s="119" customFormat="1">
      <c r="A94" s="107"/>
      <c r="B94" s="144"/>
      <c r="C94" s="144"/>
      <c r="D94" s="147"/>
      <c r="E94" s="148"/>
      <c r="F94" s="100"/>
    </row>
    <row r="95" spans="1:6" s="119" customFormat="1">
      <c r="A95" s="107"/>
      <c r="B95" s="144"/>
      <c r="C95" s="144"/>
      <c r="D95" s="147"/>
      <c r="E95" s="148"/>
      <c r="F95" s="100"/>
    </row>
    <row r="96" spans="1:6" s="119" customFormat="1">
      <c r="A96" s="107"/>
      <c r="B96" s="144"/>
      <c r="C96" s="144"/>
      <c r="D96" s="147"/>
      <c r="E96" s="148"/>
      <c r="F96" s="100"/>
    </row>
    <row r="97" spans="1:6" s="119" customFormat="1">
      <c r="A97" s="107"/>
      <c r="B97" s="144"/>
      <c r="C97" s="144"/>
      <c r="D97" s="147"/>
      <c r="E97" s="148"/>
      <c r="F97" s="100"/>
    </row>
    <row r="98" spans="1:6" s="119" customFormat="1">
      <c r="A98" s="107"/>
      <c r="B98" s="144"/>
      <c r="C98" s="144"/>
      <c r="D98" s="147"/>
      <c r="E98" s="148"/>
      <c r="F98" s="100"/>
    </row>
    <row r="99" spans="1:6" s="119" customFormat="1">
      <c r="A99" s="107"/>
      <c r="B99" s="144"/>
      <c r="C99" s="144"/>
      <c r="D99" s="147"/>
      <c r="E99" s="148"/>
      <c r="F99" s="100"/>
    </row>
    <row r="100" spans="1:6" s="119" customFormat="1">
      <c r="A100" s="107"/>
      <c r="B100" s="144"/>
      <c r="C100" s="144"/>
      <c r="D100" s="147"/>
      <c r="E100" s="148"/>
      <c r="F100" s="100"/>
    </row>
    <row r="101" spans="1:6" s="119" customFormat="1">
      <c r="A101" s="107"/>
      <c r="B101" s="144"/>
      <c r="C101" s="144"/>
      <c r="D101" s="147"/>
      <c r="E101" s="148"/>
      <c r="F101" s="100"/>
    </row>
    <row r="102" spans="1:6" s="119" customFormat="1">
      <c r="A102" s="107"/>
      <c r="B102" s="144"/>
      <c r="C102" s="144"/>
      <c r="D102" s="147"/>
      <c r="E102" s="148"/>
      <c r="F102" s="100"/>
    </row>
    <row r="103" spans="1:6" s="119" customFormat="1">
      <c r="A103" s="107"/>
      <c r="B103" s="144"/>
      <c r="C103" s="144"/>
      <c r="D103" s="147"/>
      <c r="E103" s="148"/>
      <c r="F103" s="100"/>
    </row>
    <row r="104" spans="1:6" s="119" customFormat="1">
      <c r="A104" s="107"/>
      <c r="B104" s="144"/>
      <c r="C104" s="144"/>
      <c r="D104" s="147"/>
      <c r="E104" s="148"/>
      <c r="F104" s="100"/>
    </row>
    <row r="105" spans="1:6" s="119" customFormat="1">
      <c r="A105" s="107"/>
      <c r="B105" s="144"/>
      <c r="C105" s="144"/>
      <c r="D105" s="147"/>
      <c r="E105" s="148"/>
      <c r="F105" s="100"/>
    </row>
    <row r="106" spans="1:6" s="119" customFormat="1">
      <c r="A106" s="107"/>
      <c r="B106" s="144"/>
      <c r="C106" s="144"/>
      <c r="D106" s="147"/>
      <c r="E106" s="148"/>
      <c r="F106" s="100"/>
    </row>
    <row r="107" spans="1:6" s="119" customFormat="1">
      <c r="A107" s="107"/>
      <c r="B107" s="144"/>
      <c r="C107" s="144"/>
      <c r="D107" s="147"/>
      <c r="E107" s="148"/>
      <c r="F107" s="100"/>
    </row>
    <row r="108" spans="1:6" s="119" customFormat="1">
      <c r="A108" s="107"/>
      <c r="B108" s="144"/>
      <c r="C108" s="144"/>
      <c r="D108" s="147"/>
      <c r="E108" s="148"/>
      <c r="F108" s="100"/>
    </row>
    <row r="109" spans="1:6" s="119" customFormat="1">
      <c r="A109" s="107"/>
      <c r="B109" s="144"/>
      <c r="C109" s="144"/>
      <c r="D109" s="147"/>
      <c r="E109" s="148"/>
      <c r="F109" s="100"/>
    </row>
    <row r="110" spans="1:6" s="119" customFormat="1">
      <c r="A110" s="107"/>
      <c r="B110" s="144"/>
      <c r="C110" s="144"/>
      <c r="D110" s="147"/>
      <c r="E110" s="148"/>
      <c r="F110" s="100"/>
    </row>
    <row r="111" spans="1:6" s="119" customFormat="1">
      <c r="A111" s="107"/>
      <c r="B111" s="144"/>
      <c r="C111" s="144"/>
      <c r="D111" s="147"/>
      <c r="E111" s="148"/>
      <c r="F111" s="100"/>
    </row>
    <row r="112" spans="1:6" s="119" customFormat="1">
      <c r="A112" s="107"/>
      <c r="B112" s="144"/>
      <c r="C112" s="144"/>
      <c r="D112" s="147"/>
      <c r="E112" s="148"/>
      <c r="F112" s="100"/>
    </row>
    <row r="113" spans="1:6" s="119" customFormat="1">
      <c r="A113" s="107"/>
      <c r="B113" s="144"/>
      <c r="C113" s="144"/>
      <c r="D113" s="147"/>
      <c r="E113" s="148"/>
      <c r="F113" s="100"/>
    </row>
    <row r="114" spans="1:6" s="119" customFormat="1">
      <c r="A114" s="107"/>
      <c r="B114" s="144"/>
      <c r="C114" s="144"/>
      <c r="D114" s="147"/>
      <c r="E114" s="148"/>
      <c r="F114" s="100"/>
    </row>
    <row r="115" spans="1:6" s="119" customFormat="1">
      <c r="A115" s="107"/>
      <c r="B115" s="144"/>
      <c r="C115" s="144"/>
      <c r="D115" s="147"/>
      <c r="E115" s="148"/>
      <c r="F115" s="100"/>
    </row>
    <row r="116" spans="1:6" s="119" customFormat="1">
      <c r="A116" s="107"/>
      <c r="B116" s="144"/>
      <c r="C116" s="144"/>
      <c r="D116" s="147"/>
      <c r="E116" s="148"/>
      <c r="F116" s="100"/>
    </row>
    <row r="117" spans="1:6" s="119" customFormat="1">
      <c r="A117" s="107"/>
      <c r="B117" s="144"/>
      <c r="C117" s="144"/>
      <c r="D117" s="147"/>
      <c r="E117" s="148"/>
      <c r="F117" s="100"/>
    </row>
    <row r="118" spans="1:6" s="119" customFormat="1">
      <c r="A118" s="107"/>
      <c r="B118" s="144"/>
      <c r="C118" s="144"/>
      <c r="D118" s="147"/>
      <c r="E118" s="148"/>
      <c r="F118" s="100"/>
    </row>
    <row r="119" spans="1:6" s="119" customFormat="1">
      <c r="A119" s="107"/>
      <c r="B119" s="144"/>
      <c r="C119" s="144"/>
      <c r="D119" s="147"/>
      <c r="E119" s="148"/>
      <c r="F119" s="100"/>
    </row>
    <row r="120" spans="1:6" s="119" customFormat="1">
      <c r="A120" s="107"/>
      <c r="B120" s="144"/>
      <c r="C120" s="144"/>
      <c r="D120" s="147"/>
      <c r="E120" s="148"/>
      <c r="F120" s="100"/>
    </row>
    <row r="121" spans="1:6" s="119" customFormat="1">
      <c r="A121" s="107"/>
      <c r="B121" s="144"/>
      <c r="C121" s="144"/>
      <c r="D121" s="147"/>
      <c r="E121" s="148"/>
      <c r="F121" s="100"/>
    </row>
    <row r="122" spans="1:6" s="119" customFormat="1">
      <c r="A122" s="107"/>
      <c r="B122" s="144"/>
      <c r="C122" s="144"/>
      <c r="D122" s="147"/>
      <c r="E122" s="148"/>
      <c r="F122" s="100"/>
    </row>
    <row r="123" spans="1:6" s="119" customFormat="1">
      <c r="A123" s="107"/>
      <c r="B123" s="144"/>
      <c r="C123" s="144"/>
      <c r="D123" s="147"/>
      <c r="E123" s="148"/>
      <c r="F123" s="100"/>
    </row>
    <row r="124" spans="1:6" s="119" customFormat="1">
      <c r="A124" s="107"/>
      <c r="B124" s="144"/>
      <c r="C124" s="144"/>
      <c r="D124" s="147"/>
      <c r="E124" s="148"/>
      <c r="F124" s="100"/>
    </row>
    <row r="125" spans="1:6" s="119" customFormat="1">
      <c r="A125" s="107"/>
      <c r="B125" s="144"/>
      <c r="C125" s="144"/>
      <c r="D125" s="147"/>
      <c r="E125" s="148"/>
      <c r="F125" s="100"/>
    </row>
    <row r="126" spans="1:6" s="119" customFormat="1">
      <c r="A126" s="107"/>
      <c r="B126" s="144"/>
      <c r="C126" s="144"/>
      <c r="D126" s="147"/>
      <c r="E126" s="148"/>
      <c r="F126" s="100"/>
    </row>
    <row r="127" spans="1:6" s="119" customFormat="1">
      <c r="A127" s="107"/>
      <c r="B127" s="144"/>
      <c r="C127" s="144"/>
      <c r="D127" s="147"/>
      <c r="E127" s="148"/>
      <c r="F127" s="100"/>
    </row>
    <row r="128" spans="1:6" s="119" customFormat="1">
      <c r="A128" s="107"/>
      <c r="B128" s="144"/>
      <c r="C128" s="144"/>
      <c r="D128" s="147"/>
      <c r="E128" s="148"/>
      <c r="F128" s="100"/>
    </row>
    <row r="129" spans="1:6" s="119" customFormat="1">
      <c r="A129" s="107"/>
      <c r="B129" s="144"/>
      <c r="C129" s="144"/>
      <c r="D129" s="147"/>
      <c r="E129" s="148"/>
      <c r="F129" s="100"/>
    </row>
    <row r="130" spans="1:6" s="119" customFormat="1">
      <c r="A130" s="107"/>
      <c r="B130" s="144"/>
      <c r="C130" s="144"/>
      <c r="D130" s="147"/>
      <c r="E130" s="148"/>
      <c r="F130" s="100"/>
    </row>
    <row r="131" spans="1:6" s="119" customFormat="1">
      <c r="A131" s="107"/>
      <c r="B131" s="144"/>
      <c r="C131" s="144"/>
      <c r="D131" s="147"/>
      <c r="E131" s="148"/>
      <c r="F131" s="100"/>
    </row>
    <row r="132" spans="1:6" s="119" customFormat="1">
      <c r="A132" s="107"/>
      <c r="B132" s="144"/>
      <c r="C132" s="144"/>
      <c r="D132" s="147"/>
      <c r="E132" s="148"/>
      <c r="F132" s="100"/>
    </row>
    <row r="133" spans="1:6" s="119" customFormat="1">
      <c r="A133" s="107"/>
      <c r="B133" s="144"/>
      <c r="C133" s="144"/>
      <c r="D133" s="147"/>
      <c r="E133" s="148"/>
      <c r="F133" s="100"/>
    </row>
    <row r="134" spans="1:6" s="119" customFormat="1">
      <c r="A134" s="107"/>
      <c r="B134" s="144"/>
      <c r="C134" s="144"/>
      <c r="D134" s="147"/>
      <c r="E134" s="148"/>
      <c r="F134" s="100"/>
    </row>
    <row r="135" spans="1:6" s="119" customFormat="1">
      <c r="A135" s="107"/>
      <c r="B135" s="144"/>
      <c r="C135" s="144"/>
      <c r="D135" s="147"/>
      <c r="E135" s="148"/>
      <c r="F135" s="100"/>
    </row>
    <row r="136" spans="1:6" s="119" customFormat="1">
      <c r="A136" s="107"/>
      <c r="B136" s="144"/>
      <c r="C136" s="144"/>
      <c r="D136" s="147"/>
      <c r="E136" s="148"/>
      <c r="F136" s="100"/>
    </row>
    <row r="137" spans="1:6" s="119" customFormat="1">
      <c r="A137" s="107"/>
      <c r="B137" s="144"/>
      <c r="C137" s="144"/>
      <c r="D137" s="147"/>
      <c r="E137" s="148"/>
      <c r="F137" s="100"/>
    </row>
    <row r="138" spans="1:6" s="119" customFormat="1">
      <c r="A138" s="107"/>
      <c r="B138" s="144"/>
      <c r="C138" s="144"/>
      <c r="D138" s="147"/>
      <c r="E138" s="148"/>
      <c r="F138" s="100"/>
    </row>
    <row r="139" spans="1:6" s="119" customFormat="1">
      <c r="A139" s="107"/>
      <c r="B139" s="144"/>
      <c r="C139" s="144"/>
      <c r="D139" s="147"/>
      <c r="E139" s="148"/>
      <c r="F139" s="100"/>
    </row>
    <row r="140" spans="1:6" s="119" customFormat="1">
      <c r="A140" s="107"/>
      <c r="B140" s="144"/>
      <c r="C140" s="144"/>
      <c r="D140" s="147"/>
      <c r="E140" s="148"/>
      <c r="F140" s="100"/>
    </row>
    <row r="141" spans="1:6" s="119" customFormat="1">
      <c r="A141" s="107"/>
      <c r="B141" s="144"/>
      <c r="C141" s="144"/>
      <c r="D141" s="147"/>
      <c r="E141" s="148"/>
      <c r="F141" s="100"/>
    </row>
    <row r="142" spans="1:6" s="119" customFormat="1">
      <c r="A142" s="107"/>
      <c r="B142" s="144"/>
      <c r="C142" s="144"/>
      <c r="D142" s="147"/>
      <c r="E142" s="148"/>
      <c r="F142" s="100"/>
    </row>
    <row r="143" spans="1:6" s="119" customFormat="1">
      <c r="A143" s="107"/>
      <c r="B143" s="144"/>
      <c r="C143" s="144"/>
      <c r="D143" s="147"/>
      <c r="E143" s="148"/>
      <c r="F143" s="100"/>
    </row>
    <row r="144" spans="1:6" s="119" customFormat="1">
      <c r="A144" s="107"/>
      <c r="B144" s="144"/>
      <c r="C144" s="144"/>
      <c r="D144" s="147"/>
      <c r="E144" s="148"/>
      <c r="F144" s="100"/>
    </row>
    <row r="145" spans="1:6" s="119" customFormat="1">
      <c r="A145" s="107"/>
      <c r="B145" s="144"/>
      <c r="C145" s="144"/>
      <c r="D145" s="147"/>
      <c r="E145" s="148"/>
      <c r="F145" s="100"/>
    </row>
    <row r="146" spans="1:6" s="119" customFormat="1">
      <c r="A146" s="107"/>
      <c r="B146" s="144"/>
      <c r="C146" s="144"/>
      <c r="D146" s="147"/>
      <c r="E146" s="148"/>
      <c r="F146" s="100"/>
    </row>
    <row r="147" spans="1:6" s="119" customFormat="1">
      <c r="A147" s="107"/>
      <c r="B147" s="144"/>
      <c r="C147" s="144"/>
      <c r="D147" s="147"/>
      <c r="E147" s="148"/>
      <c r="F147" s="100"/>
    </row>
    <row r="148" spans="1:6" s="119" customFormat="1">
      <c r="A148" s="107"/>
      <c r="B148" s="144"/>
      <c r="C148" s="144"/>
      <c r="D148" s="147"/>
      <c r="E148" s="148"/>
      <c r="F148" s="100"/>
    </row>
    <row r="149" spans="1:6" s="119" customFormat="1">
      <c r="A149" s="107"/>
      <c r="B149" s="144"/>
      <c r="C149" s="144"/>
      <c r="D149" s="147"/>
      <c r="E149" s="148"/>
      <c r="F149" s="100"/>
    </row>
    <row r="150" spans="1:6" s="119" customFormat="1">
      <c r="A150" s="107"/>
      <c r="B150" s="144"/>
      <c r="C150" s="144"/>
      <c r="D150" s="147"/>
      <c r="E150" s="148"/>
      <c r="F150" s="100"/>
    </row>
    <row r="151" spans="1:6" s="119" customFormat="1">
      <c r="A151" s="107"/>
      <c r="B151" s="144"/>
      <c r="C151" s="144"/>
      <c r="D151" s="147"/>
      <c r="E151" s="148"/>
      <c r="F151" s="100"/>
    </row>
    <row r="152" spans="1:6" s="119" customFormat="1">
      <c r="A152" s="107"/>
      <c r="B152" s="144"/>
      <c r="C152" s="144"/>
      <c r="D152" s="147"/>
      <c r="E152" s="148"/>
      <c r="F152" s="100"/>
    </row>
    <row r="153" spans="1:6" s="119" customFormat="1">
      <c r="A153" s="107"/>
      <c r="B153" s="144"/>
      <c r="C153" s="144"/>
      <c r="D153" s="147"/>
      <c r="E153" s="148"/>
      <c r="F153" s="100"/>
    </row>
    <row r="154" spans="1:6" s="119" customFormat="1">
      <c r="A154" s="107"/>
      <c r="B154" s="144"/>
      <c r="C154" s="144"/>
      <c r="D154" s="147"/>
      <c r="E154" s="148"/>
      <c r="F154" s="100"/>
    </row>
    <row r="155" spans="1:6" s="119" customFormat="1">
      <c r="A155" s="107"/>
      <c r="B155" s="144"/>
      <c r="C155" s="144"/>
      <c r="D155" s="147"/>
      <c r="E155" s="148"/>
      <c r="F155" s="100"/>
    </row>
    <row r="156" spans="1:6" s="119" customFormat="1">
      <c r="A156" s="107"/>
      <c r="B156" s="144"/>
      <c r="C156" s="144"/>
      <c r="D156" s="147"/>
      <c r="E156" s="148"/>
      <c r="F156" s="100"/>
    </row>
    <row r="157" spans="1:6" s="119" customFormat="1">
      <c r="A157" s="107"/>
      <c r="B157" s="144"/>
      <c r="C157" s="144"/>
      <c r="D157" s="147"/>
      <c r="E157" s="148"/>
      <c r="F157" s="100"/>
    </row>
    <row r="158" spans="1:6" s="119" customFormat="1">
      <c r="A158" s="107"/>
      <c r="B158" s="144"/>
      <c r="C158" s="144"/>
      <c r="D158" s="147"/>
      <c r="E158" s="148"/>
      <c r="F158" s="100"/>
    </row>
    <row r="159" spans="1:6" s="119" customFormat="1">
      <c r="A159" s="107"/>
      <c r="B159" s="144"/>
      <c r="C159" s="144"/>
      <c r="D159" s="147"/>
      <c r="E159" s="148"/>
      <c r="F159" s="100"/>
    </row>
    <row r="160" spans="1:6">
      <c r="A160" s="108"/>
      <c r="B160" s="149"/>
      <c r="C160" s="149"/>
      <c r="D160" s="150"/>
      <c r="E160" s="151"/>
      <c r="F160" s="101"/>
    </row>
  </sheetData>
  <autoFilter ref="A2:F54"/>
  <mergeCells count="1">
    <mergeCell ref="A1:F1"/>
  </mergeCells>
  <phoneticPr fontId="38" type="noConversion"/>
  <printOptions horizontalCentered="1"/>
  <pageMargins left="0.196527777777778" right="0.196527777777778" top="0.39305555555555599" bottom="0.47222222222222199" header="0.196527777777778" footer="0.23611111111111099"/>
  <pageSetup paperSize="9" scale="78" orientation="landscape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124"/>
  <sheetViews>
    <sheetView tabSelected="1" zoomScale="85" zoomScaleNormal="85" workbookViewId="0">
      <selection activeCell="J8" sqref="J8"/>
    </sheetView>
  </sheetViews>
  <sheetFormatPr defaultColWidth="9" defaultRowHeight="17.25"/>
  <cols>
    <col min="1" max="1" width="10.25" style="6" customWidth="1"/>
    <col min="2" max="2" width="29.25" style="7" customWidth="1"/>
    <col min="3" max="3" width="74.5" style="7" customWidth="1"/>
    <col min="4" max="4" width="8.75" style="8" customWidth="1"/>
    <col min="5" max="5" width="9.25" style="9" customWidth="1"/>
    <col min="6" max="6" width="16.875" style="10" customWidth="1"/>
    <col min="7" max="252" width="9" style="11"/>
    <col min="253" max="253" width="5.875" style="11" customWidth="1"/>
    <col min="254" max="254" width="22.75" style="11" customWidth="1"/>
    <col min="255" max="255" width="20.75" style="11" customWidth="1"/>
    <col min="256" max="257" width="5.25" style="11" customWidth="1"/>
    <col min="258" max="259" width="9" style="11" hidden="1" customWidth="1"/>
    <col min="260" max="260" width="10.875" style="11" customWidth="1"/>
    <col min="261" max="261" width="13.25" style="11" customWidth="1"/>
    <col min="262" max="262" width="62.125" style="11" customWidth="1"/>
    <col min="263" max="508" width="9" style="11"/>
    <col min="509" max="509" width="5.875" style="11" customWidth="1"/>
    <col min="510" max="510" width="22.75" style="11" customWidth="1"/>
    <col min="511" max="511" width="20.75" style="11" customWidth="1"/>
    <col min="512" max="513" width="5.25" style="11" customWidth="1"/>
    <col min="514" max="515" width="9" style="11" hidden="1" customWidth="1"/>
    <col min="516" max="516" width="10.875" style="11" customWidth="1"/>
    <col min="517" max="517" width="13.25" style="11" customWidth="1"/>
    <col min="518" max="518" width="62.125" style="11" customWidth="1"/>
    <col min="519" max="764" width="9" style="11"/>
    <col min="765" max="765" width="5.875" style="11" customWidth="1"/>
    <col min="766" max="766" width="22.75" style="11" customWidth="1"/>
    <col min="767" max="767" width="20.75" style="11" customWidth="1"/>
    <col min="768" max="769" width="5.25" style="11" customWidth="1"/>
    <col min="770" max="771" width="9" style="11" hidden="1" customWidth="1"/>
    <col min="772" max="772" width="10.875" style="11" customWidth="1"/>
    <col min="773" max="773" width="13.25" style="11" customWidth="1"/>
    <col min="774" max="774" width="62.125" style="11" customWidth="1"/>
    <col min="775" max="1020" width="9" style="11"/>
    <col min="1021" max="1021" width="5.875" style="11" customWidth="1"/>
    <col min="1022" max="1022" width="22.75" style="11" customWidth="1"/>
    <col min="1023" max="1023" width="20.75" style="11" customWidth="1"/>
    <col min="1024" max="1025" width="5.25" style="11" customWidth="1"/>
    <col min="1026" max="1027" width="9" style="11" hidden="1" customWidth="1"/>
    <col min="1028" max="1028" width="10.875" style="11" customWidth="1"/>
    <col min="1029" max="1029" width="13.25" style="11" customWidth="1"/>
    <col min="1030" max="1030" width="62.125" style="11" customWidth="1"/>
    <col min="1031" max="1276" width="9" style="11"/>
    <col min="1277" max="1277" width="5.875" style="11" customWidth="1"/>
    <col min="1278" max="1278" width="22.75" style="11" customWidth="1"/>
    <col min="1279" max="1279" width="20.75" style="11" customWidth="1"/>
    <col min="1280" max="1281" width="5.25" style="11" customWidth="1"/>
    <col min="1282" max="1283" width="9" style="11" hidden="1" customWidth="1"/>
    <col min="1284" max="1284" width="10.875" style="11" customWidth="1"/>
    <col min="1285" max="1285" width="13.25" style="11" customWidth="1"/>
    <col min="1286" max="1286" width="62.125" style="11" customWidth="1"/>
    <col min="1287" max="1532" width="9" style="11"/>
    <col min="1533" max="1533" width="5.875" style="11" customWidth="1"/>
    <col min="1534" max="1534" width="22.75" style="11" customWidth="1"/>
    <col min="1535" max="1535" width="20.75" style="11" customWidth="1"/>
    <col min="1536" max="1537" width="5.25" style="11" customWidth="1"/>
    <col min="1538" max="1539" width="9" style="11" hidden="1" customWidth="1"/>
    <col min="1540" max="1540" width="10.875" style="11" customWidth="1"/>
    <col min="1541" max="1541" width="13.25" style="11" customWidth="1"/>
    <col min="1542" max="1542" width="62.125" style="11" customWidth="1"/>
    <col min="1543" max="1788" width="9" style="11"/>
    <col min="1789" max="1789" width="5.875" style="11" customWidth="1"/>
    <col min="1790" max="1790" width="22.75" style="11" customWidth="1"/>
    <col min="1791" max="1791" width="20.75" style="11" customWidth="1"/>
    <col min="1792" max="1793" width="5.25" style="11" customWidth="1"/>
    <col min="1794" max="1795" width="9" style="11" hidden="1" customWidth="1"/>
    <col min="1796" max="1796" width="10.875" style="11" customWidth="1"/>
    <col min="1797" max="1797" width="13.25" style="11" customWidth="1"/>
    <col min="1798" max="1798" width="62.125" style="11" customWidth="1"/>
    <col min="1799" max="2044" width="9" style="11"/>
    <col min="2045" max="2045" width="5.875" style="11" customWidth="1"/>
    <col min="2046" max="2046" width="22.75" style="11" customWidth="1"/>
    <col min="2047" max="2047" width="20.75" style="11" customWidth="1"/>
    <col min="2048" max="2049" width="5.25" style="11" customWidth="1"/>
    <col min="2050" max="2051" width="9" style="11" hidden="1" customWidth="1"/>
    <col min="2052" max="2052" width="10.875" style="11" customWidth="1"/>
    <col min="2053" max="2053" width="13.25" style="11" customWidth="1"/>
    <col min="2054" max="2054" width="62.125" style="11" customWidth="1"/>
    <col min="2055" max="2300" width="9" style="11"/>
    <col min="2301" max="2301" width="5.875" style="11" customWidth="1"/>
    <col min="2302" max="2302" width="22.75" style="11" customWidth="1"/>
    <col min="2303" max="2303" width="20.75" style="11" customWidth="1"/>
    <col min="2304" max="2305" width="5.25" style="11" customWidth="1"/>
    <col min="2306" max="2307" width="9" style="11" hidden="1" customWidth="1"/>
    <col min="2308" max="2308" width="10.875" style="11" customWidth="1"/>
    <col min="2309" max="2309" width="13.25" style="11" customWidth="1"/>
    <col min="2310" max="2310" width="62.125" style="11" customWidth="1"/>
    <col min="2311" max="2556" width="9" style="11"/>
    <col min="2557" max="2557" width="5.875" style="11" customWidth="1"/>
    <col min="2558" max="2558" width="22.75" style="11" customWidth="1"/>
    <col min="2559" max="2559" width="20.75" style="11" customWidth="1"/>
    <col min="2560" max="2561" width="5.25" style="11" customWidth="1"/>
    <col min="2562" max="2563" width="9" style="11" hidden="1" customWidth="1"/>
    <col min="2564" max="2564" width="10.875" style="11" customWidth="1"/>
    <col min="2565" max="2565" width="13.25" style="11" customWidth="1"/>
    <col min="2566" max="2566" width="62.125" style="11" customWidth="1"/>
    <col min="2567" max="2812" width="9" style="11"/>
    <col min="2813" max="2813" width="5.875" style="11" customWidth="1"/>
    <col min="2814" max="2814" width="22.75" style="11" customWidth="1"/>
    <col min="2815" max="2815" width="20.75" style="11" customWidth="1"/>
    <col min="2816" max="2817" width="5.25" style="11" customWidth="1"/>
    <col min="2818" max="2819" width="9" style="11" hidden="1" customWidth="1"/>
    <col min="2820" max="2820" width="10.875" style="11" customWidth="1"/>
    <col min="2821" max="2821" width="13.25" style="11" customWidth="1"/>
    <col min="2822" max="2822" width="62.125" style="11" customWidth="1"/>
    <col min="2823" max="3068" width="9" style="11"/>
    <col min="3069" max="3069" width="5.875" style="11" customWidth="1"/>
    <col min="3070" max="3070" width="22.75" style="11" customWidth="1"/>
    <col min="3071" max="3071" width="20.75" style="11" customWidth="1"/>
    <col min="3072" max="3073" width="5.25" style="11" customWidth="1"/>
    <col min="3074" max="3075" width="9" style="11" hidden="1" customWidth="1"/>
    <col min="3076" max="3076" width="10.875" style="11" customWidth="1"/>
    <col min="3077" max="3077" width="13.25" style="11" customWidth="1"/>
    <col min="3078" max="3078" width="62.125" style="11" customWidth="1"/>
    <col min="3079" max="3324" width="9" style="11"/>
    <col min="3325" max="3325" width="5.875" style="11" customWidth="1"/>
    <col min="3326" max="3326" width="22.75" style="11" customWidth="1"/>
    <col min="3327" max="3327" width="20.75" style="11" customWidth="1"/>
    <col min="3328" max="3329" width="5.25" style="11" customWidth="1"/>
    <col min="3330" max="3331" width="9" style="11" hidden="1" customWidth="1"/>
    <col min="3332" max="3332" width="10.875" style="11" customWidth="1"/>
    <col min="3333" max="3333" width="13.25" style="11" customWidth="1"/>
    <col min="3334" max="3334" width="62.125" style="11" customWidth="1"/>
    <col min="3335" max="3580" width="9" style="11"/>
    <col min="3581" max="3581" width="5.875" style="11" customWidth="1"/>
    <col min="3582" max="3582" width="22.75" style="11" customWidth="1"/>
    <col min="3583" max="3583" width="20.75" style="11" customWidth="1"/>
    <col min="3584" max="3585" width="5.25" style="11" customWidth="1"/>
    <col min="3586" max="3587" width="9" style="11" hidden="1" customWidth="1"/>
    <col min="3588" max="3588" width="10.875" style="11" customWidth="1"/>
    <col min="3589" max="3589" width="13.25" style="11" customWidth="1"/>
    <col min="3590" max="3590" width="62.125" style="11" customWidth="1"/>
    <col min="3591" max="3836" width="9" style="11"/>
    <col min="3837" max="3837" width="5.875" style="11" customWidth="1"/>
    <col min="3838" max="3838" width="22.75" style="11" customWidth="1"/>
    <col min="3839" max="3839" width="20.75" style="11" customWidth="1"/>
    <col min="3840" max="3841" width="5.25" style="11" customWidth="1"/>
    <col min="3842" max="3843" width="9" style="11" hidden="1" customWidth="1"/>
    <col min="3844" max="3844" width="10.875" style="11" customWidth="1"/>
    <col min="3845" max="3845" width="13.25" style="11" customWidth="1"/>
    <col min="3846" max="3846" width="62.125" style="11" customWidth="1"/>
    <col min="3847" max="4092" width="9" style="11"/>
    <col min="4093" max="4093" width="5.875" style="11" customWidth="1"/>
    <col min="4094" max="4094" width="22.75" style="11" customWidth="1"/>
    <col min="4095" max="4095" width="20.75" style="11" customWidth="1"/>
    <col min="4096" max="4097" width="5.25" style="11" customWidth="1"/>
    <col min="4098" max="4099" width="9" style="11" hidden="1" customWidth="1"/>
    <col min="4100" max="4100" width="10.875" style="11" customWidth="1"/>
    <col min="4101" max="4101" width="13.25" style="11" customWidth="1"/>
    <col min="4102" max="4102" width="62.125" style="11" customWidth="1"/>
    <col min="4103" max="4348" width="9" style="11"/>
    <col min="4349" max="4349" width="5.875" style="11" customWidth="1"/>
    <col min="4350" max="4350" width="22.75" style="11" customWidth="1"/>
    <col min="4351" max="4351" width="20.75" style="11" customWidth="1"/>
    <col min="4352" max="4353" width="5.25" style="11" customWidth="1"/>
    <col min="4354" max="4355" width="9" style="11" hidden="1" customWidth="1"/>
    <col min="4356" max="4356" width="10.875" style="11" customWidth="1"/>
    <col min="4357" max="4357" width="13.25" style="11" customWidth="1"/>
    <col min="4358" max="4358" width="62.125" style="11" customWidth="1"/>
    <col min="4359" max="4604" width="9" style="11"/>
    <col min="4605" max="4605" width="5.875" style="11" customWidth="1"/>
    <col min="4606" max="4606" width="22.75" style="11" customWidth="1"/>
    <col min="4607" max="4607" width="20.75" style="11" customWidth="1"/>
    <col min="4608" max="4609" width="5.25" style="11" customWidth="1"/>
    <col min="4610" max="4611" width="9" style="11" hidden="1" customWidth="1"/>
    <col min="4612" max="4612" width="10.875" style="11" customWidth="1"/>
    <col min="4613" max="4613" width="13.25" style="11" customWidth="1"/>
    <col min="4614" max="4614" width="62.125" style="11" customWidth="1"/>
    <col min="4615" max="4860" width="9" style="11"/>
    <col min="4861" max="4861" width="5.875" style="11" customWidth="1"/>
    <col min="4862" max="4862" width="22.75" style="11" customWidth="1"/>
    <col min="4863" max="4863" width="20.75" style="11" customWidth="1"/>
    <col min="4864" max="4865" width="5.25" style="11" customWidth="1"/>
    <col min="4866" max="4867" width="9" style="11" hidden="1" customWidth="1"/>
    <col min="4868" max="4868" width="10.875" style="11" customWidth="1"/>
    <col min="4869" max="4869" width="13.25" style="11" customWidth="1"/>
    <col min="4870" max="4870" width="62.125" style="11" customWidth="1"/>
    <col min="4871" max="5116" width="9" style="11"/>
    <col min="5117" max="5117" width="5.875" style="11" customWidth="1"/>
    <col min="5118" max="5118" width="22.75" style="11" customWidth="1"/>
    <col min="5119" max="5119" width="20.75" style="11" customWidth="1"/>
    <col min="5120" max="5121" width="5.25" style="11" customWidth="1"/>
    <col min="5122" max="5123" width="9" style="11" hidden="1" customWidth="1"/>
    <col min="5124" max="5124" width="10.875" style="11" customWidth="1"/>
    <col min="5125" max="5125" width="13.25" style="11" customWidth="1"/>
    <col min="5126" max="5126" width="62.125" style="11" customWidth="1"/>
    <col min="5127" max="5372" width="9" style="11"/>
    <col min="5373" max="5373" width="5.875" style="11" customWidth="1"/>
    <col min="5374" max="5374" width="22.75" style="11" customWidth="1"/>
    <col min="5375" max="5375" width="20.75" style="11" customWidth="1"/>
    <col min="5376" max="5377" width="5.25" style="11" customWidth="1"/>
    <col min="5378" max="5379" width="9" style="11" hidden="1" customWidth="1"/>
    <col min="5380" max="5380" width="10.875" style="11" customWidth="1"/>
    <col min="5381" max="5381" width="13.25" style="11" customWidth="1"/>
    <col min="5382" max="5382" width="62.125" style="11" customWidth="1"/>
    <col min="5383" max="5628" width="9" style="11"/>
    <col min="5629" max="5629" width="5.875" style="11" customWidth="1"/>
    <col min="5630" max="5630" width="22.75" style="11" customWidth="1"/>
    <col min="5631" max="5631" width="20.75" style="11" customWidth="1"/>
    <col min="5632" max="5633" width="5.25" style="11" customWidth="1"/>
    <col min="5634" max="5635" width="9" style="11" hidden="1" customWidth="1"/>
    <col min="5636" max="5636" width="10.875" style="11" customWidth="1"/>
    <col min="5637" max="5637" width="13.25" style="11" customWidth="1"/>
    <col min="5638" max="5638" width="62.125" style="11" customWidth="1"/>
    <col min="5639" max="5884" width="9" style="11"/>
    <col min="5885" max="5885" width="5.875" style="11" customWidth="1"/>
    <col min="5886" max="5886" width="22.75" style="11" customWidth="1"/>
    <col min="5887" max="5887" width="20.75" style="11" customWidth="1"/>
    <col min="5888" max="5889" width="5.25" style="11" customWidth="1"/>
    <col min="5890" max="5891" width="9" style="11" hidden="1" customWidth="1"/>
    <col min="5892" max="5892" width="10.875" style="11" customWidth="1"/>
    <col min="5893" max="5893" width="13.25" style="11" customWidth="1"/>
    <col min="5894" max="5894" width="62.125" style="11" customWidth="1"/>
    <col min="5895" max="6140" width="9" style="11"/>
    <col min="6141" max="6141" width="5.875" style="11" customWidth="1"/>
    <col min="6142" max="6142" width="22.75" style="11" customWidth="1"/>
    <col min="6143" max="6143" width="20.75" style="11" customWidth="1"/>
    <col min="6144" max="6145" width="5.25" style="11" customWidth="1"/>
    <col min="6146" max="6147" width="9" style="11" hidden="1" customWidth="1"/>
    <col min="6148" max="6148" width="10.875" style="11" customWidth="1"/>
    <col min="6149" max="6149" width="13.25" style="11" customWidth="1"/>
    <col min="6150" max="6150" width="62.125" style="11" customWidth="1"/>
    <col min="6151" max="6396" width="9" style="11"/>
    <col min="6397" max="6397" width="5.875" style="11" customWidth="1"/>
    <col min="6398" max="6398" width="22.75" style="11" customWidth="1"/>
    <col min="6399" max="6399" width="20.75" style="11" customWidth="1"/>
    <col min="6400" max="6401" width="5.25" style="11" customWidth="1"/>
    <col min="6402" max="6403" width="9" style="11" hidden="1" customWidth="1"/>
    <col min="6404" max="6404" width="10.875" style="11" customWidth="1"/>
    <col min="6405" max="6405" width="13.25" style="11" customWidth="1"/>
    <col min="6406" max="6406" width="62.125" style="11" customWidth="1"/>
    <col min="6407" max="6652" width="9" style="11"/>
    <col min="6653" max="6653" width="5.875" style="11" customWidth="1"/>
    <col min="6654" max="6654" width="22.75" style="11" customWidth="1"/>
    <col min="6655" max="6655" width="20.75" style="11" customWidth="1"/>
    <col min="6656" max="6657" width="5.25" style="11" customWidth="1"/>
    <col min="6658" max="6659" width="9" style="11" hidden="1" customWidth="1"/>
    <col min="6660" max="6660" width="10.875" style="11" customWidth="1"/>
    <col min="6661" max="6661" width="13.25" style="11" customWidth="1"/>
    <col min="6662" max="6662" width="62.125" style="11" customWidth="1"/>
    <col min="6663" max="6908" width="9" style="11"/>
    <col min="6909" max="6909" width="5.875" style="11" customWidth="1"/>
    <col min="6910" max="6910" width="22.75" style="11" customWidth="1"/>
    <col min="6911" max="6911" width="20.75" style="11" customWidth="1"/>
    <col min="6912" max="6913" width="5.25" style="11" customWidth="1"/>
    <col min="6914" max="6915" width="9" style="11" hidden="1" customWidth="1"/>
    <col min="6916" max="6916" width="10.875" style="11" customWidth="1"/>
    <col min="6917" max="6917" width="13.25" style="11" customWidth="1"/>
    <col min="6918" max="6918" width="62.125" style="11" customWidth="1"/>
    <col min="6919" max="7164" width="9" style="11"/>
    <col min="7165" max="7165" width="5.875" style="11" customWidth="1"/>
    <col min="7166" max="7166" width="22.75" style="11" customWidth="1"/>
    <col min="7167" max="7167" width="20.75" style="11" customWidth="1"/>
    <col min="7168" max="7169" width="5.25" style="11" customWidth="1"/>
    <col min="7170" max="7171" width="9" style="11" hidden="1" customWidth="1"/>
    <col min="7172" max="7172" width="10.875" style="11" customWidth="1"/>
    <col min="7173" max="7173" width="13.25" style="11" customWidth="1"/>
    <col min="7174" max="7174" width="62.125" style="11" customWidth="1"/>
    <col min="7175" max="7420" width="9" style="11"/>
    <col min="7421" max="7421" width="5.875" style="11" customWidth="1"/>
    <col min="7422" max="7422" width="22.75" style="11" customWidth="1"/>
    <col min="7423" max="7423" width="20.75" style="11" customWidth="1"/>
    <col min="7424" max="7425" width="5.25" style="11" customWidth="1"/>
    <col min="7426" max="7427" width="9" style="11" hidden="1" customWidth="1"/>
    <col min="7428" max="7428" width="10.875" style="11" customWidth="1"/>
    <col min="7429" max="7429" width="13.25" style="11" customWidth="1"/>
    <col min="7430" max="7430" width="62.125" style="11" customWidth="1"/>
    <col min="7431" max="7676" width="9" style="11"/>
    <col min="7677" max="7677" width="5.875" style="11" customWidth="1"/>
    <col min="7678" max="7678" width="22.75" style="11" customWidth="1"/>
    <col min="7679" max="7679" width="20.75" style="11" customWidth="1"/>
    <col min="7680" max="7681" width="5.25" style="11" customWidth="1"/>
    <col min="7682" max="7683" width="9" style="11" hidden="1" customWidth="1"/>
    <col min="7684" max="7684" width="10.875" style="11" customWidth="1"/>
    <col min="7685" max="7685" width="13.25" style="11" customWidth="1"/>
    <col min="7686" max="7686" width="62.125" style="11" customWidth="1"/>
    <col min="7687" max="7932" width="9" style="11"/>
    <col min="7933" max="7933" width="5.875" style="11" customWidth="1"/>
    <col min="7934" max="7934" width="22.75" style="11" customWidth="1"/>
    <col min="7935" max="7935" width="20.75" style="11" customWidth="1"/>
    <col min="7936" max="7937" width="5.25" style="11" customWidth="1"/>
    <col min="7938" max="7939" width="9" style="11" hidden="1" customWidth="1"/>
    <col min="7940" max="7940" width="10.875" style="11" customWidth="1"/>
    <col min="7941" max="7941" width="13.25" style="11" customWidth="1"/>
    <col min="7942" max="7942" width="62.125" style="11" customWidth="1"/>
    <col min="7943" max="8188" width="9" style="11"/>
    <col min="8189" max="8189" width="5.875" style="11" customWidth="1"/>
    <col min="8190" max="8190" width="22.75" style="11" customWidth="1"/>
    <col min="8191" max="8191" width="20.75" style="11" customWidth="1"/>
    <col min="8192" max="8193" width="5.25" style="11" customWidth="1"/>
    <col min="8194" max="8195" width="9" style="11" hidden="1" customWidth="1"/>
    <col min="8196" max="8196" width="10.875" style="11" customWidth="1"/>
    <col min="8197" max="8197" width="13.25" style="11" customWidth="1"/>
    <col min="8198" max="8198" width="62.125" style="11" customWidth="1"/>
    <col min="8199" max="8444" width="9" style="11"/>
    <col min="8445" max="8445" width="5.875" style="11" customWidth="1"/>
    <col min="8446" max="8446" width="22.75" style="11" customWidth="1"/>
    <col min="8447" max="8447" width="20.75" style="11" customWidth="1"/>
    <col min="8448" max="8449" width="5.25" style="11" customWidth="1"/>
    <col min="8450" max="8451" width="9" style="11" hidden="1" customWidth="1"/>
    <col min="8452" max="8452" width="10.875" style="11" customWidth="1"/>
    <col min="8453" max="8453" width="13.25" style="11" customWidth="1"/>
    <col min="8454" max="8454" width="62.125" style="11" customWidth="1"/>
    <col min="8455" max="8700" width="9" style="11"/>
    <col min="8701" max="8701" width="5.875" style="11" customWidth="1"/>
    <col min="8702" max="8702" width="22.75" style="11" customWidth="1"/>
    <col min="8703" max="8703" width="20.75" style="11" customWidth="1"/>
    <col min="8704" max="8705" width="5.25" style="11" customWidth="1"/>
    <col min="8706" max="8707" width="9" style="11" hidden="1" customWidth="1"/>
    <col min="8708" max="8708" width="10.875" style="11" customWidth="1"/>
    <col min="8709" max="8709" width="13.25" style="11" customWidth="1"/>
    <col min="8710" max="8710" width="62.125" style="11" customWidth="1"/>
    <col min="8711" max="8956" width="9" style="11"/>
    <col min="8957" max="8957" width="5.875" style="11" customWidth="1"/>
    <col min="8958" max="8958" width="22.75" style="11" customWidth="1"/>
    <col min="8959" max="8959" width="20.75" style="11" customWidth="1"/>
    <col min="8960" max="8961" width="5.25" style="11" customWidth="1"/>
    <col min="8962" max="8963" width="9" style="11" hidden="1" customWidth="1"/>
    <col min="8964" max="8964" width="10.875" style="11" customWidth="1"/>
    <col min="8965" max="8965" width="13.25" style="11" customWidth="1"/>
    <col min="8966" max="8966" width="62.125" style="11" customWidth="1"/>
    <col min="8967" max="9212" width="9" style="11"/>
    <col min="9213" max="9213" width="5.875" style="11" customWidth="1"/>
    <col min="9214" max="9214" width="22.75" style="11" customWidth="1"/>
    <col min="9215" max="9215" width="20.75" style="11" customWidth="1"/>
    <col min="9216" max="9217" width="5.25" style="11" customWidth="1"/>
    <col min="9218" max="9219" width="9" style="11" hidden="1" customWidth="1"/>
    <col min="9220" max="9220" width="10.875" style="11" customWidth="1"/>
    <col min="9221" max="9221" width="13.25" style="11" customWidth="1"/>
    <col min="9222" max="9222" width="62.125" style="11" customWidth="1"/>
    <col min="9223" max="9468" width="9" style="11"/>
    <col min="9469" max="9469" width="5.875" style="11" customWidth="1"/>
    <col min="9470" max="9470" width="22.75" style="11" customWidth="1"/>
    <col min="9471" max="9471" width="20.75" style="11" customWidth="1"/>
    <col min="9472" max="9473" width="5.25" style="11" customWidth="1"/>
    <col min="9474" max="9475" width="9" style="11" hidden="1" customWidth="1"/>
    <col min="9476" max="9476" width="10.875" style="11" customWidth="1"/>
    <col min="9477" max="9477" width="13.25" style="11" customWidth="1"/>
    <col min="9478" max="9478" width="62.125" style="11" customWidth="1"/>
    <col min="9479" max="9724" width="9" style="11"/>
    <col min="9725" max="9725" width="5.875" style="11" customWidth="1"/>
    <col min="9726" max="9726" width="22.75" style="11" customWidth="1"/>
    <col min="9727" max="9727" width="20.75" style="11" customWidth="1"/>
    <col min="9728" max="9729" width="5.25" style="11" customWidth="1"/>
    <col min="9730" max="9731" width="9" style="11" hidden="1" customWidth="1"/>
    <col min="9732" max="9732" width="10.875" style="11" customWidth="1"/>
    <col min="9733" max="9733" width="13.25" style="11" customWidth="1"/>
    <col min="9734" max="9734" width="62.125" style="11" customWidth="1"/>
    <col min="9735" max="9980" width="9" style="11"/>
    <col min="9981" max="9981" width="5.875" style="11" customWidth="1"/>
    <col min="9982" max="9982" width="22.75" style="11" customWidth="1"/>
    <col min="9983" max="9983" width="20.75" style="11" customWidth="1"/>
    <col min="9984" max="9985" width="5.25" style="11" customWidth="1"/>
    <col min="9986" max="9987" width="9" style="11" hidden="1" customWidth="1"/>
    <col min="9988" max="9988" width="10.875" style="11" customWidth="1"/>
    <col min="9989" max="9989" width="13.25" style="11" customWidth="1"/>
    <col min="9990" max="9990" width="62.125" style="11" customWidth="1"/>
    <col min="9991" max="10236" width="9" style="11"/>
    <col min="10237" max="10237" width="5.875" style="11" customWidth="1"/>
    <col min="10238" max="10238" width="22.75" style="11" customWidth="1"/>
    <col min="10239" max="10239" width="20.75" style="11" customWidth="1"/>
    <col min="10240" max="10241" width="5.25" style="11" customWidth="1"/>
    <col min="10242" max="10243" width="9" style="11" hidden="1" customWidth="1"/>
    <col min="10244" max="10244" width="10.875" style="11" customWidth="1"/>
    <col min="10245" max="10245" width="13.25" style="11" customWidth="1"/>
    <col min="10246" max="10246" width="62.125" style="11" customWidth="1"/>
    <col min="10247" max="10492" width="9" style="11"/>
    <col min="10493" max="10493" width="5.875" style="11" customWidth="1"/>
    <col min="10494" max="10494" width="22.75" style="11" customWidth="1"/>
    <col min="10495" max="10495" width="20.75" style="11" customWidth="1"/>
    <col min="10496" max="10497" width="5.25" style="11" customWidth="1"/>
    <col min="10498" max="10499" width="9" style="11" hidden="1" customWidth="1"/>
    <col min="10500" max="10500" width="10.875" style="11" customWidth="1"/>
    <col min="10501" max="10501" width="13.25" style="11" customWidth="1"/>
    <col min="10502" max="10502" width="62.125" style="11" customWidth="1"/>
    <col min="10503" max="10748" width="9" style="11"/>
    <col min="10749" max="10749" width="5.875" style="11" customWidth="1"/>
    <col min="10750" max="10750" width="22.75" style="11" customWidth="1"/>
    <col min="10751" max="10751" width="20.75" style="11" customWidth="1"/>
    <col min="10752" max="10753" width="5.25" style="11" customWidth="1"/>
    <col min="10754" max="10755" width="9" style="11" hidden="1" customWidth="1"/>
    <col min="10756" max="10756" width="10.875" style="11" customWidth="1"/>
    <col min="10757" max="10757" width="13.25" style="11" customWidth="1"/>
    <col min="10758" max="10758" width="62.125" style="11" customWidth="1"/>
    <col min="10759" max="11004" width="9" style="11"/>
    <col min="11005" max="11005" width="5.875" style="11" customWidth="1"/>
    <col min="11006" max="11006" width="22.75" style="11" customWidth="1"/>
    <col min="11007" max="11007" width="20.75" style="11" customWidth="1"/>
    <col min="11008" max="11009" width="5.25" style="11" customWidth="1"/>
    <col min="11010" max="11011" width="9" style="11" hidden="1" customWidth="1"/>
    <col min="11012" max="11012" width="10.875" style="11" customWidth="1"/>
    <col min="11013" max="11013" width="13.25" style="11" customWidth="1"/>
    <col min="11014" max="11014" width="62.125" style="11" customWidth="1"/>
    <col min="11015" max="11260" width="9" style="11"/>
    <col min="11261" max="11261" width="5.875" style="11" customWidth="1"/>
    <col min="11262" max="11262" width="22.75" style="11" customWidth="1"/>
    <col min="11263" max="11263" width="20.75" style="11" customWidth="1"/>
    <col min="11264" max="11265" width="5.25" style="11" customWidth="1"/>
    <col min="11266" max="11267" width="9" style="11" hidden="1" customWidth="1"/>
    <col min="11268" max="11268" width="10.875" style="11" customWidth="1"/>
    <col min="11269" max="11269" width="13.25" style="11" customWidth="1"/>
    <col min="11270" max="11270" width="62.125" style="11" customWidth="1"/>
    <col min="11271" max="11516" width="9" style="11"/>
    <col min="11517" max="11517" width="5.875" style="11" customWidth="1"/>
    <col min="11518" max="11518" width="22.75" style="11" customWidth="1"/>
    <col min="11519" max="11519" width="20.75" style="11" customWidth="1"/>
    <col min="11520" max="11521" width="5.25" style="11" customWidth="1"/>
    <col min="11522" max="11523" width="9" style="11" hidden="1" customWidth="1"/>
    <col min="11524" max="11524" width="10.875" style="11" customWidth="1"/>
    <col min="11525" max="11525" width="13.25" style="11" customWidth="1"/>
    <col min="11526" max="11526" width="62.125" style="11" customWidth="1"/>
    <col min="11527" max="11772" width="9" style="11"/>
    <col min="11773" max="11773" width="5.875" style="11" customWidth="1"/>
    <col min="11774" max="11774" width="22.75" style="11" customWidth="1"/>
    <col min="11775" max="11775" width="20.75" style="11" customWidth="1"/>
    <col min="11776" max="11777" width="5.25" style="11" customWidth="1"/>
    <col min="11778" max="11779" width="9" style="11" hidden="1" customWidth="1"/>
    <col min="11780" max="11780" width="10.875" style="11" customWidth="1"/>
    <col min="11781" max="11781" width="13.25" style="11" customWidth="1"/>
    <col min="11782" max="11782" width="62.125" style="11" customWidth="1"/>
    <col min="11783" max="12028" width="9" style="11"/>
    <col min="12029" max="12029" width="5.875" style="11" customWidth="1"/>
    <col min="12030" max="12030" width="22.75" style="11" customWidth="1"/>
    <col min="12031" max="12031" width="20.75" style="11" customWidth="1"/>
    <col min="12032" max="12033" width="5.25" style="11" customWidth="1"/>
    <col min="12034" max="12035" width="9" style="11" hidden="1" customWidth="1"/>
    <col min="12036" max="12036" width="10.875" style="11" customWidth="1"/>
    <col min="12037" max="12037" width="13.25" style="11" customWidth="1"/>
    <col min="12038" max="12038" width="62.125" style="11" customWidth="1"/>
    <col min="12039" max="12284" width="9" style="11"/>
    <col min="12285" max="12285" width="5.875" style="11" customWidth="1"/>
    <col min="12286" max="12286" width="22.75" style="11" customWidth="1"/>
    <col min="12287" max="12287" width="20.75" style="11" customWidth="1"/>
    <col min="12288" max="12289" width="5.25" style="11" customWidth="1"/>
    <col min="12290" max="12291" width="9" style="11" hidden="1" customWidth="1"/>
    <col min="12292" max="12292" width="10.875" style="11" customWidth="1"/>
    <col min="12293" max="12293" width="13.25" style="11" customWidth="1"/>
    <col min="12294" max="12294" width="62.125" style="11" customWidth="1"/>
    <col min="12295" max="12540" width="9" style="11"/>
    <col min="12541" max="12541" width="5.875" style="11" customWidth="1"/>
    <col min="12542" max="12542" width="22.75" style="11" customWidth="1"/>
    <col min="12543" max="12543" width="20.75" style="11" customWidth="1"/>
    <col min="12544" max="12545" width="5.25" style="11" customWidth="1"/>
    <col min="12546" max="12547" width="9" style="11" hidden="1" customWidth="1"/>
    <col min="12548" max="12548" width="10.875" style="11" customWidth="1"/>
    <col min="12549" max="12549" width="13.25" style="11" customWidth="1"/>
    <col min="12550" max="12550" width="62.125" style="11" customWidth="1"/>
    <col min="12551" max="12796" width="9" style="11"/>
    <col min="12797" max="12797" width="5.875" style="11" customWidth="1"/>
    <col min="12798" max="12798" width="22.75" style="11" customWidth="1"/>
    <col min="12799" max="12799" width="20.75" style="11" customWidth="1"/>
    <col min="12800" max="12801" width="5.25" style="11" customWidth="1"/>
    <col min="12802" max="12803" width="9" style="11" hidden="1" customWidth="1"/>
    <col min="12804" max="12804" width="10.875" style="11" customWidth="1"/>
    <col min="12805" max="12805" width="13.25" style="11" customWidth="1"/>
    <col min="12806" max="12806" width="62.125" style="11" customWidth="1"/>
    <col min="12807" max="13052" width="9" style="11"/>
    <col min="13053" max="13053" width="5.875" style="11" customWidth="1"/>
    <col min="13054" max="13054" width="22.75" style="11" customWidth="1"/>
    <col min="13055" max="13055" width="20.75" style="11" customWidth="1"/>
    <col min="13056" max="13057" width="5.25" style="11" customWidth="1"/>
    <col min="13058" max="13059" width="9" style="11" hidden="1" customWidth="1"/>
    <col min="13060" max="13060" width="10.875" style="11" customWidth="1"/>
    <col min="13061" max="13061" width="13.25" style="11" customWidth="1"/>
    <col min="13062" max="13062" width="62.125" style="11" customWidth="1"/>
    <col min="13063" max="13308" width="9" style="11"/>
    <col min="13309" max="13309" width="5.875" style="11" customWidth="1"/>
    <col min="13310" max="13310" width="22.75" style="11" customWidth="1"/>
    <col min="13311" max="13311" width="20.75" style="11" customWidth="1"/>
    <col min="13312" max="13313" width="5.25" style="11" customWidth="1"/>
    <col min="13314" max="13315" width="9" style="11" hidden="1" customWidth="1"/>
    <col min="13316" max="13316" width="10.875" style="11" customWidth="1"/>
    <col min="13317" max="13317" width="13.25" style="11" customWidth="1"/>
    <col min="13318" max="13318" width="62.125" style="11" customWidth="1"/>
    <col min="13319" max="13564" width="9" style="11"/>
    <col min="13565" max="13565" width="5.875" style="11" customWidth="1"/>
    <col min="13566" max="13566" width="22.75" style="11" customWidth="1"/>
    <col min="13567" max="13567" width="20.75" style="11" customWidth="1"/>
    <col min="13568" max="13569" width="5.25" style="11" customWidth="1"/>
    <col min="13570" max="13571" width="9" style="11" hidden="1" customWidth="1"/>
    <col min="13572" max="13572" width="10.875" style="11" customWidth="1"/>
    <col min="13573" max="13573" width="13.25" style="11" customWidth="1"/>
    <col min="13574" max="13574" width="62.125" style="11" customWidth="1"/>
    <col min="13575" max="13820" width="9" style="11"/>
    <col min="13821" max="13821" width="5.875" style="11" customWidth="1"/>
    <col min="13822" max="13822" width="22.75" style="11" customWidth="1"/>
    <col min="13823" max="13823" width="20.75" style="11" customWidth="1"/>
    <col min="13824" max="13825" width="5.25" style="11" customWidth="1"/>
    <col min="13826" max="13827" width="9" style="11" hidden="1" customWidth="1"/>
    <col min="13828" max="13828" width="10.875" style="11" customWidth="1"/>
    <col min="13829" max="13829" width="13.25" style="11" customWidth="1"/>
    <col min="13830" max="13830" width="62.125" style="11" customWidth="1"/>
    <col min="13831" max="14076" width="9" style="11"/>
    <col min="14077" max="14077" width="5.875" style="11" customWidth="1"/>
    <col min="14078" max="14078" width="22.75" style="11" customWidth="1"/>
    <col min="14079" max="14079" width="20.75" style="11" customWidth="1"/>
    <col min="14080" max="14081" width="5.25" style="11" customWidth="1"/>
    <col min="14082" max="14083" width="9" style="11" hidden="1" customWidth="1"/>
    <col min="14084" max="14084" width="10.875" style="11" customWidth="1"/>
    <col min="14085" max="14085" width="13.25" style="11" customWidth="1"/>
    <col min="14086" max="14086" width="62.125" style="11" customWidth="1"/>
    <col min="14087" max="14332" width="9" style="11"/>
    <col min="14333" max="14333" width="5.875" style="11" customWidth="1"/>
    <col min="14334" max="14334" width="22.75" style="11" customWidth="1"/>
    <col min="14335" max="14335" width="20.75" style="11" customWidth="1"/>
    <col min="14336" max="14337" width="5.25" style="11" customWidth="1"/>
    <col min="14338" max="14339" width="9" style="11" hidden="1" customWidth="1"/>
    <col min="14340" max="14340" width="10.875" style="11" customWidth="1"/>
    <col min="14341" max="14341" width="13.25" style="11" customWidth="1"/>
    <col min="14342" max="14342" width="62.125" style="11" customWidth="1"/>
    <col min="14343" max="14588" width="9" style="11"/>
    <col min="14589" max="14589" width="5.875" style="11" customWidth="1"/>
    <col min="14590" max="14590" width="22.75" style="11" customWidth="1"/>
    <col min="14591" max="14591" width="20.75" style="11" customWidth="1"/>
    <col min="14592" max="14593" width="5.25" style="11" customWidth="1"/>
    <col min="14594" max="14595" width="9" style="11" hidden="1" customWidth="1"/>
    <col min="14596" max="14596" width="10.875" style="11" customWidth="1"/>
    <col min="14597" max="14597" width="13.25" style="11" customWidth="1"/>
    <col min="14598" max="14598" width="62.125" style="11" customWidth="1"/>
    <col min="14599" max="14844" width="9" style="11"/>
    <col min="14845" max="14845" width="5.875" style="11" customWidth="1"/>
    <col min="14846" max="14846" width="22.75" style="11" customWidth="1"/>
    <col min="14847" max="14847" width="20.75" style="11" customWidth="1"/>
    <col min="14848" max="14849" width="5.25" style="11" customWidth="1"/>
    <col min="14850" max="14851" width="9" style="11" hidden="1" customWidth="1"/>
    <col min="14852" max="14852" width="10.875" style="11" customWidth="1"/>
    <col min="14853" max="14853" width="13.25" style="11" customWidth="1"/>
    <col min="14854" max="14854" width="62.125" style="11" customWidth="1"/>
    <col min="14855" max="15100" width="9" style="11"/>
    <col min="15101" max="15101" width="5.875" style="11" customWidth="1"/>
    <col min="15102" max="15102" width="22.75" style="11" customWidth="1"/>
    <col min="15103" max="15103" width="20.75" style="11" customWidth="1"/>
    <col min="15104" max="15105" width="5.25" style="11" customWidth="1"/>
    <col min="15106" max="15107" width="9" style="11" hidden="1" customWidth="1"/>
    <col min="15108" max="15108" width="10.875" style="11" customWidth="1"/>
    <col min="15109" max="15109" width="13.25" style="11" customWidth="1"/>
    <col min="15110" max="15110" width="62.125" style="11" customWidth="1"/>
    <col min="15111" max="15356" width="9" style="11"/>
    <col min="15357" max="15357" width="5.875" style="11" customWidth="1"/>
    <col min="15358" max="15358" width="22.75" style="11" customWidth="1"/>
    <col min="15359" max="15359" width="20.75" style="11" customWidth="1"/>
    <col min="15360" max="15361" width="5.25" style="11" customWidth="1"/>
    <col min="15362" max="15363" width="9" style="11" hidden="1" customWidth="1"/>
    <col min="15364" max="15364" width="10.875" style="11" customWidth="1"/>
    <col min="15365" max="15365" width="13.25" style="11" customWidth="1"/>
    <col min="15366" max="15366" width="62.125" style="11" customWidth="1"/>
    <col min="15367" max="15612" width="9" style="11"/>
    <col min="15613" max="15613" width="5.875" style="11" customWidth="1"/>
    <col min="15614" max="15614" width="22.75" style="11" customWidth="1"/>
    <col min="15615" max="15615" width="20.75" style="11" customWidth="1"/>
    <col min="15616" max="15617" width="5.25" style="11" customWidth="1"/>
    <col min="15618" max="15619" width="9" style="11" hidden="1" customWidth="1"/>
    <col min="15620" max="15620" width="10.875" style="11" customWidth="1"/>
    <col min="15621" max="15621" width="13.25" style="11" customWidth="1"/>
    <col min="15622" max="15622" width="62.125" style="11" customWidth="1"/>
    <col min="15623" max="15868" width="9" style="11"/>
    <col min="15869" max="15869" width="5.875" style="11" customWidth="1"/>
    <col min="15870" max="15870" width="22.75" style="11" customWidth="1"/>
    <col min="15871" max="15871" width="20.75" style="11" customWidth="1"/>
    <col min="15872" max="15873" width="5.25" style="11" customWidth="1"/>
    <col min="15874" max="15875" width="9" style="11" hidden="1" customWidth="1"/>
    <col min="15876" max="15876" width="10.875" style="11" customWidth="1"/>
    <col min="15877" max="15877" width="13.25" style="11" customWidth="1"/>
    <col min="15878" max="15878" width="62.125" style="11" customWidth="1"/>
    <col min="15879" max="16124" width="9" style="11"/>
    <col min="16125" max="16125" width="5.875" style="11" customWidth="1"/>
    <col min="16126" max="16126" width="22.75" style="11" customWidth="1"/>
    <col min="16127" max="16127" width="20.75" style="11" customWidth="1"/>
    <col min="16128" max="16129" width="5.25" style="11" customWidth="1"/>
    <col min="16130" max="16131" width="9" style="11" hidden="1" customWidth="1"/>
    <col min="16132" max="16132" width="10.875" style="11" customWidth="1"/>
    <col min="16133" max="16133" width="13.25" style="11" customWidth="1"/>
    <col min="16134" max="16134" width="62.125" style="11" customWidth="1"/>
    <col min="16135" max="16384" width="9" style="11"/>
  </cols>
  <sheetData>
    <row r="1" spans="1:6" s="1" customFormat="1" ht="24.95" customHeight="1">
      <c r="A1" s="90" t="s">
        <v>297</v>
      </c>
      <c r="B1" s="91"/>
      <c r="C1" s="91"/>
      <c r="D1" s="90"/>
      <c r="E1" s="90"/>
      <c r="F1" s="91"/>
    </row>
    <row r="2" spans="1:6" s="2" customFormat="1" ht="26.1" customHeight="1">
      <c r="A2" s="12" t="s">
        <v>1</v>
      </c>
      <c r="B2" s="13" t="s">
        <v>14</v>
      </c>
      <c r="C2" s="13" t="s">
        <v>15</v>
      </c>
      <c r="D2" s="13" t="s">
        <v>4</v>
      </c>
      <c r="E2" s="13" t="s">
        <v>3</v>
      </c>
      <c r="F2" s="36" t="s">
        <v>5</v>
      </c>
    </row>
    <row r="3" spans="1:6" s="3" customFormat="1" ht="35.1" customHeight="1">
      <c r="A3" s="14">
        <v>1</v>
      </c>
      <c r="B3" s="15" t="s">
        <v>298</v>
      </c>
      <c r="C3" s="15" t="s">
        <v>299</v>
      </c>
      <c r="D3" s="16" t="s">
        <v>173</v>
      </c>
      <c r="E3" s="17">
        <v>15</v>
      </c>
      <c r="F3" s="37" t="s">
        <v>300</v>
      </c>
    </row>
    <row r="4" spans="1:6" s="3" customFormat="1" ht="35.1" customHeight="1">
      <c r="A4" s="14">
        <v>2</v>
      </c>
      <c r="B4" s="16" t="s">
        <v>301</v>
      </c>
      <c r="C4" s="15" t="s">
        <v>302</v>
      </c>
      <c r="D4" s="16" t="s">
        <v>173</v>
      </c>
      <c r="E4" s="17">
        <f>1+1+2+2</f>
        <v>6</v>
      </c>
      <c r="F4" s="37" t="s">
        <v>300</v>
      </c>
    </row>
    <row r="5" spans="1:6" s="4" customFormat="1" ht="35.1" customHeight="1">
      <c r="A5" s="14">
        <v>3</v>
      </c>
      <c r="B5" s="16" t="s">
        <v>301</v>
      </c>
      <c r="C5" s="15" t="s">
        <v>303</v>
      </c>
      <c r="D5" s="16" t="s">
        <v>173</v>
      </c>
      <c r="E5" s="18">
        <v>2</v>
      </c>
      <c r="F5" s="37" t="s">
        <v>300</v>
      </c>
    </row>
    <row r="6" spans="1:6" s="4" customFormat="1" ht="35.1" customHeight="1">
      <c r="A6" s="14">
        <v>4</v>
      </c>
      <c r="B6" s="16" t="s">
        <v>301</v>
      </c>
      <c r="C6" s="15" t="s">
        <v>304</v>
      </c>
      <c r="D6" s="16" t="s">
        <v>173</v>
      </c>
      <c r="E6" s="18">
        <v>2</v>
      </c>
      <c r="F6" s="37" t="s">
        <v>300</v>
      </c>
    </row>
    <row r="7" spans="1:6" s="4" customFormat="1" ht="35.1" customHeight="1">
      <c r="A7" s="14">
        <v>5</v>
      </c>
      <c r="B7" s="16" t="s">
        <v>305</v>
      </c>
      <c r="C7" s="15" t="s">
        <v>306</v>
      </c>
      <c r="D7" s="16" t="s">
        <v>173</v>
      </c>
      <c r="E7" s="18">
        <v>4</v>
      </c>
      <c r="F7" s="37" t="s">
        <v>300</v>
      </c>
    </row>
    <row r="8" spans="1:6" s="4" customFormat="1" ht="35.1" customHeight="1">
      <c r="A8" s="14">
        <v>6</v>
      </c>
      <c r="B8" s="16" t="s">
        <v>307</v>
      </c>
      <c r="C8" s="16" t="s">
        <v>308</v>
      </c>
      <c r="D8" s="16" t="s">
        <v>173</v>
      </c>
      <c r="E8" s="18">
        <v>1</v>
      </c>
      <c r="F8" s="37" t="s">
        <v>300</v>
      </c>
    </row>
    <row r="9" spans="1:6" s="3" customFormat="1" ht="30" customHeight="1">
      <c r="A9" s="14">
        <v>7</v>
      </c>
      <c r="B9" s="15" t="s">
        <v>309</v>
      </c>
      <c r="C9" s="15"/>
      <c r="D9" s="19" t="s">
        <v>52</v>
      </c>
      <c r="E9" s="20">
        <v>29</v>
      </c>
      <c r="F9" s="37" t="s">
        <v>300</v>
      </c>
    </row>
    <row r="10" spans="1:6" s="2" customFormat="1" ht="38.25" customHeight="1">
      <c r="A10" s="14">
        <v>8</v>
      </c>
      <c r="B10" s="21" t="s">
        <v>310</v>
      </c>
      <c r="C10" s="22"/>
      <c r="D10" s="21" t="s">
        <v>7</v>
      </c>
      <c r="E10" s="21">
        <v>1</v>
      </c>
      <c r="F10" s="37" t="s">
        <v>300</v>
      </c>
    </row>
    <row r="11" spans="1:6" s="3" customFormat="1" ht="30" customHeight="1">
      <c r="A11" s="14">
        <v>9</v>
      </c>
      <c r="B11" s="15" t="s">
        <v>311</v>
      </c>
      <c r="C11" s="15" t="s">
        <v>312</v>
      </c>
      <c r="D11" s="23" t="s">
        <v>274</v>
      </c>
      <c r="E11" s="24">
        <v>450</v>
      </c>
      <c r="F11" s="38" t="s">
        <v>313</v>
      </c>
    </row>
    <row r="12" spans="1:6" s="3" customFormat="1" ht="30" customHeight="1">
      <c r="A12" s="14">
        <v>10</v>
      </c>
      <c r="B12" s="15" t="s">
        <v>314</v>
      </c>
      <c r="C12" s="23" t="s">
        <v>315</v>
      </c>
      <c r="D12" s="23" t="s">
        <v>274</v>
      </c>
      <c r="E12" s="24">
        <f>E11</f>
        <v>450</v>
      </c>
      <c r="F12" s="38" t="s">
        <v>316</v>
      </c>
    </row>
    <row r="13" spans="1:6" s="3" customFormat="1" ht="30" customHeight="1">
      <c r="A13" s="14">
        <v>11</v>
      </c>
      <c r="B13" s="15" t="s">
        <v>289</v>
      </c>
      <c r="C13" s="15" t="s">
        <v>317</v>
      </c>
      <c r="D13" s="15" t="s">
        <v>7</v>
      </c>
      <c r="E13" s="20">
        <v>1</v>
      </c>
      <c r="F13" s="38"/>
    </row>
    <row r="14" spans="1:6" s="3" customFormat="1" ht="30" customHeight="1">
      <c r="A14" s="14">
        <v>12</v>
      </c>
      <c r="B14" s="15" t="s">
        <v>318</v>
      </c>
      <c r="C14" s="15" t="s">
        <v>319</v>
      </c>
      <c r="D14" s="15" t="s">
        <v>274</v>
      </c>
      <c r="E14" s="20">
        <v>10</v>
      </c>
      <c r="F14" s="38"/>
    </row>
    <row r="15" spans="1:6" s="3" customFormat="1" ht="30" customHeight="1">
      <c r="A15" s="14">
        <v>13</v>
      </c>
      <c r="B15" s="15" t="s">
        <v>320</v>
      </c>
      <c r="C15" s="15"/>
      <c r="D15" s="15" t="s">
        <v>7</v>
      </c>
      <c r="E15" s="20">
        <v>1</v>
      </c>
      <c r="F15" s="38"/>
    </row>
    <row r="16" spans="1:6" s="3" customFormat="1" ht="30" customHeight="1">
      <c r="A16" s="14">
        <v>14</v>
      </c>
      <c r="B16" s="15" t="s">
        <v>321</v>
      </c>
      <c r="C16" s="15"/>
      <c r="D16" s="15" t="s">
        <v>7</v>
      </c>
      <c r="E16" s="20">
        <v>1</v>
      </c>
      <c r="F16" s="38"/>
    </row>
    <row r="17" spans="1:6" s="5" customFormat="1" ht="27.95" customHeight="1">
      <c r="A17" s="25"/>
      <c r="B17" s="26"/>
      <c r="C17" s="26"/>
      <c r="D17" s="27"/>
      <c r="E17" s="28"/>
      <c r="F17" s="39"/>
    </row>
    <row r="18" spans="1:6" s="1" customFormat="1" ht="27.95" customHeight="1">
      <c r="A18" s="29" t="s">
        <v>82</v>
      </c>
      <c r="B18" s="30"/>
      <c r="C18" s="30"/>
      <c r="D18" s="31"/>
      <c r="E18" s="32" t="s">
        <v>83</v>
      </c>
      <c r="F18" s="40"/>
    </row>
    <row r="19" spans="1:6" s="5" customFormat="1">
      <c r="A19" s="33"/>
      <c r="B19" s="30"/>
      <c r="C19" s="30"/>
      <c r="D19" s="34"/>
      <c r="E19" s="35"/>
      <c r="F19" s="41"/>
    </row>
    <row r="20" spans="1:6" s="5" customFormat="1">
      <c r="A20" s="33"/>
      <c r="B20" s="30"/>
      <c r="C20" s="30"/>
      <c r="D20" s="34"/>
      <c r="E20" s="35"/>
      <c r="F20" s="41"/>
    </row>
    <row r="21" spans="1:6" s="5" customFormat="1">
      <c r="A21" s="33"/>
      <c r="B21" s="30"/>
      <c r="C21" s="30"/>
      <c r="D21" s="34"/>
      <c r="E21" s="35"/>
      <c r="F21" s="41"/>
    </row>
    <row r="22" spans="1:6" s="5" customFormat="1">
      <c r="A22" s="33"/>
      <c r="B22" s="30"/>
      <c r="C22" s="30"/>
      <c r="D22" s="34"/>
      <c r="E22" s="35"/>
      <c r="F22" s="41"/>
    </row>
    <row r="23" spans="1:6" s="5" customFormat="1">
      <c r="A23" s="33"/>
      <c r="B23" s="30"/>
      <c r="C23" s="30"/>
      <c r="D23" s="34"/>
      <c r="E23" s="35"/>
      <c r="F23" s="41"/>
    </row>
    <row r="24" spans="1:6" s="5" customFormat="1">
      <c r="A24" s="33"/>
      <c r="B24" s="30"/>
      <c r="C24" s="30"/>
      <c r="D24" s="34"/>
      <c r="E24" s="35"/>
      <c r="F24" s="41"/>
    </row>
    <row r="25" spans="1:6" s="5" customFormat="1">
      <c r="A25" s="33"/>
      <c r="B25" s="30"/>
      <c r="C25" s="30"/>
      <c r="D25" s="34"/>
      <c r="E25" s="35"/>
      <c r="F25" s="41"/>
    </row>
    <row r="26" spans="1:6" s="5" customFormat="1">
      <c r="A26" s="33"/>
      <c r="B26" s="30"/>
      <c r="C26" s="30"/>
      <c r="D26" s="34"/>
      <c r="E26" s="35"/>
      <c r="F26" s="41"/>
    </row>
    <row r="27" spans="1:6" s="5" customFormat="1">
      <c r="A27" s="33"/>
      <c r="B27" s="30"/>
      <c r="C27" s="30"/>
      <c r="D27" s="34"/>
      <c r="E27" s="35"/>
      <c r="F27" s="41"/>
    </row>
    <row r="28" spans="1:6" s="5" customFormat="1">
      <c r="A28" s="33"/>
      <c r="B28" s="30"/>
      <c r="C28" s="30"/>
      <c r="D28" s="34"/>
      <c r="E28" s="35"/>
      <c r="F28" s="41"/>
    </row>
    <row r="29" spans="1:6" s="5" customFormat="1">
      <c r="A29" s="33"/>
      <c r="B29" s="30"/>
      <c r="C29" s="30"/>
      <c r="D29" s="34"/>
      <c r="E29" s="35"/>
      <c r="F29" s="41"/>
    </row>
    <row r="30" spans="1:6" s="5" customFormat="1">
      <c r="A30" s="33"/>
      <c r="B30" s="30"/>
      <c r="C30" s="30"/>
      <c r="D30" s="34"/>
      <c r="E30" s="35"/>
      <c r="F30" s="41"/>
    </row>
    <row r="31" spans="1:6" s="5" customFormat="1">
      <c r="A31" s="33"/>
      <c r="B31" s="30"/>
      <c r="C31" s="30"/>
      <c r="D31" s="34"/>
      <c r="E31" s="35"/>
      <c r="F31" s="41"/>
    </row>
    <row r="32" spans="1:6" s="5" customFormat="1">
      <c r="A32" s="33"/>
      <c r="B32" s="30"/>
      <c r="C32" s="30"/>
      <c r="D32" s="34"/>
      <c r="E32" s="35"/>
      <c r="F32" s="41"/>
    </row>
    <row r="33" spans="1:6" s="5" customFormat="1">
      <c r="A33" s="33"/>
      <c r="B33" s="30"/>
      <c r="C33" s="30"/>
      <c r="D33" s="34"/>
      <c r="E33" s="35"/>
      <c r="F33" s="41"/>
    </row>
    <row r="34" spans="1:6" s="5" customFormat="1">
      <c r="A34" s="33"/>
      <c r="B34" s="30"/>
      <c r="C34" s="30"/>
      <c r="D34" s="34"/>
      <c r="E34" s="35"/>
      <c r="F34" s="41"/>
    </row>
    <row r="35" spans="1:6" s="5" customFormat="1">
      <c r="A35" s="33"/>
      <c r="B35" s="30"/>
      <c r="C35" s="30"/>
      <c r="D35" s="34"/>
      <c r="E35" s="35"/>
      <c r="F35" s="41"/>
    </row>
    <row r="36" spans="1:6" s="5" customFormat="1">
      <c r="A36" s="33"/>
      <c r="B36" s="30"/>
      <c r="C36" s="30"/>
      <c r="D36" s="34"/>
      <c r="E36" s="35"/>
      <c r="F36" s="41"/>
    </row>
    <row r="37" spans="1:6" s="5" customFormat="1">
      <c r="A37" s="33"/>
      <c r="B37" s="30"/>
      <c r="C37" s="30"/>
      <c r="D37" s="34"/>
      <c r="E37" s="35"/>
      <c r="F37" s="41"/>
    </row>
    <row r="38" spans="1:6" s="5" customFormat="1">
      <c r="A38" s="33"/>
      <c r="B38" s="30"/>
      <c r="C38" s="30"/>
      <c r="D38" s="34"/>
      <c r="E38" s="35"/>
      <c r="F38" s="41"/>
    </row>
    <row r="39" spans="1:6" s="5" customFormat="1">
      <c r="A39" s="33"/>
      <c r="B39" s="30"/>
      <c r="C39" s="30"/>
      <c r="D39" s="34"/>
      <c r="E39" s="35"/>
      <c r="F39" s="41"/>
    </row>
    <row r="40" spans="1:6" s="5" customFormat="1">
      <c r="A40" s="33"/>
      <c r="B40" s="30"/>
      <c r="C40" s="30"/>
      <c r="D40" s="34"/>
      <c r="E40" s="35"/>
      <c r="F40" s="41"/>
    </row>
    <row r="41" spans="1:6" s="5" customFormat="1">
      <c r="A41" s="33"/>
      <c r="B41" s="30"/>
      <c r="C41" s="30"/>
      <c r="D41" s="34"/>
      <c r="E41" s="35"/>
      <c r="F41" s="41"/>
    </row>
    <row r="42" spans="1:6" s="5" customFormat="1">
      <c r="A42" s="33"/>
      <c r="B42" s="30"/>
      <c r="C42" s="30"/>
      <c r="D42" s="34"/>
      <c r="E42" s="35"/>
      <c r="F42" s="41"/>
    </row>
    <row r="43" spans="1:6" s="5" customFormat="1">
      <c r="A43" s="33"/>
      <c r="B43" s="30"/>
      <c r="C43" s="30"/>
      <c r="D43" s="34"/>
      <c r="E43" s="35"/>
      <c r="F43" s="41"/>
    </row>
    <row r="44" spans="1:6" s="5" customFormat="1">
      <c r="A44" s="33"/>
      <c r="B44" s="30"/>
      <c r="C44" s="30"/>
      <c r="D44" s="34"/>
      <c r="E44" s="35"/>
      <c r="F44" s="41"/>
    </row>
    <row r="45" spans="1:6" s="5" customFormat="1">
      <c r="A45" s="33"/>
      <c r="B45" s="30"/>
      <c r="C45" s="30"/>
      <c r="D45" s="34"/>
      <c r="E45" s="35"/>
      <c r="F45" s="41"/>
    </row>
    <row r="46" spans="1:6" s="5" customFormat="1">
      <c r="A46" s="33"/>
      <c r="B46" s="30"/>
      <c r="C46" s="30"/>
      <c r="D46" s="34"/>
      <c r="E46" s="35"/>
      <c r="F46" s="41"/>
    </row>
    <row r="47" spans="1:6" s="5" customFormat="1">
      <c r="A47" s="33"/>
      <c r="B47" s="30"/>
      <c r="C47" s="30"/>
      <c r="D47" s="34"/>
      <c r="E47" s="35"/>
      <c r="F47" s="41"/>
    </row>
    <row r="48" spans="1:6" s="5" customFormat="1">
      <c r="A48" s="33"/>
      <c r="B48" s="30"/>
      <c r="C48" s="30"/>
      <c r="D48" s="34"/>
      <c r="E48" s="35"/>
      <c r="F48" s="41"/>
    </row>
    <row r="49" spans="1:6" s="5" customFormat="1">
      <c r="A49" s="33"/>
      <c r="B49" s="30"/>
      <c r="C49" s="30"/>
      <c r="D49" s="34"/>
      <c r="E49" s="35"/>
      <c r="F49" s="41"/>
    </row>
    <row r="50" spans="1:6" s="5" customFormat="1">
      <c r="A50" s="33"/>
      <c r="B50" s="30"/>
      <c r="C50" s="30"/>
      <c r="D50" s="34"/>
      <c r="E50" s="35"/>
      <c r="F50" s="41"/>
    </row>
    <row r="51" spans="1:6" s="5" customFormat="1">
      <c r="A51" s="33"/>
      <c r="B51" s="30"/>
      <c r="C51" s="30"/>
      <c r="D51" s="34"/>
      <c r="E51" s="35"/>
      <c r="F51" s="41"/>
    </row>
    <row r="52" spans="1:6" s="5" customFormat="1">
      <c r="A52" s="33"/>
      <c r="B52" s="30"/>
      <c r="C52" s="30"/>
      <c r="D52" s="34"/>
      <c r="E52" s="35"/>
      <c r="F52" s="41"/>
    </row>
    <row r="53" spans="1:6" s="5" customFormat="1">
      <c r="A53" s="33"/>
      <c r="B53" s="30"/>
      <c r="C53" s="30"/>
      <c r="D53" s="34"/>
      <c r="E53" s="35"/>
      <c r="F53" s="41"/>
    </row>
    <row r="54" spans="1:6" s="5" customFormat="1">
      <c r="A54" s="33"/>
      <c r="B54" s="30"/>
      <c r="C54" s="30"/>
      <c r="D54" s="34"/>
      <c r="E54" s="35"/>
      <c r="F54" s="41"/>
    </row>
    <row r="55" spans="1:6" s="5" customFormat="1">
      <c r="A55" s="33"/>
      <c r="B55" s="30"/>
      <c r="C55" s="30"/>
      <c r="D55" s="34"/>
      <c r="E55" s="35"/>
      <c r="F55" s="41"/>
    </row>
    <row r="56" spans="1:6" s="5" customFormat="1">
      <c r="A56" s="33"/>
      <c r="B56" s="30"/>
      <c r="C56" s="30"/>
      <c r="D56" s="34"/>
      <c r="E56" s="35"/>
      <c r="F56" s="41"/>
    </row>
    <row r="57" spans="1:6" s="5" customFormat="1">
      <c r="A57" s="33"/>
      <c r="B57" s="30"/>
      <c r="C57" s="30"/>
      <c r="D57" s="34"/>
      <c r="E57" s="35"/>
      <c r="F57" s="41"/>
    </row>
    <row r="58" spans="1:6" s="5" customFormat="1">
      <c r="A58" s="33"/>
      <c r="B58" s="30"/>
      <c r="C58" s="30"/>
      <c r="D58" s="34"/>
      <c r="E58" s="35"/>
      <c r="F58" s="41"/>
    </row>
    <row r="59" spans="1:6" s="5" customFormat="1">
      <c r="A59" s="33"/>
      <c r="B59" s="30"/>
      <c r="C59" s="30"/>
      <c r="D59" s="34"/>
      <c r="E59" s="35"/>
      <c r="F59" s="41"/>
    </row>
    <row r="60" spans="1:6" s="5" customFormat="1">
      <c r="A60" s="33"/>
      <c r="B60" s="30"/>
      <c r="C60" s="30"/>
      <c r="D60" s="34"/>
      <c r="E60" s="35"/>
      <c r="F60" s="41"/>
    </row>
    <row r="61" spans="1:6" s="5" customFormat="1">
      <c r="A61" s="33"/>
      <c r="B61" s="30"/>
      <c r="C61" s="30"/>
      <c r="D61" s="34"/>
      <c r="E61" s="35"/>
      <c r="F61" s="41"/>
    </row>
    <row r="62" spans="1:6" s="5" customFormat="1">
      <c r="A62" s="33"/>
      <c r="B62" s="30"/>
      <c r="C62" s="30"/>
      <c r="D62" s="34"/>
      <c r="E62" s="35"/>
      <c r="F62" s="41"/>
    </row>
    <row r="63" spans="1:6" s="5" customFormat="1">
      <c r="A63" s="33"/>
      <c r="B63" s="30"/>
      <c r="C63" s="30"/>
      <c r="D63" s="34"/>
      <c r="E63" s="35"/>
      <c r="F63" s="41"/>
    </row>
    <row r="64" spans="1:6" s="5" customFormat="1">
      <c r="A64" s="33"/>
      <c r="B64" s="30"/>
      <c r="C64" s="30"/>
      <c r="D64" s="34"/>
      <c r="E64" s="35"/>
      <c r="F64" s="41"/>
    </row>
    <row r="65" spans="1:6" s="5" customFormat="1">
      <c r="A65" s="33"/>
      <c r="B65" s="30"/>
      <c r="C65" s="30"/>
      <c r="D65" s="34"/>
      <c r="E65" s="35"/>
      <c r="F65" s="41"/>
    </row>
    <row r="66" spans="1:6" s="5" customFormat="1">
      <c r="A66" s="33"/>
      <c r="B66" s="30"/>
      <c r="C66" s="30"/>
      <c r="D66" s="34"/>
      <c r="E66" s="35"/>
      <c r="F66" s="41"/>
    </row>
    <row r="67" spans="1:6" s="5" customFormat="1">
      <c r="A67" s="33"/>
      <c r="B67" s="30"/>
      <c r="C67" s="30"/>
      <c r="D67" s="34"/>
      <c r="E67" s="35"/>
      <c r="F67" s="41"/>
    </row>
    <row r="68" spans="1:6" s="5" customFormat="1">
      <c r="A68" s="33"/>
      <c r="B68" s="30"/>
      <c r="C68" s="30"/>
      <c r="D68" s="34"/>
      <c r="E68" s="35"/>
      <c r="F68" s="41"/>
    </row>
    <row r="69" spans="1:6" s="5" customFormat="1">
      <c r="A69" s="33"/>
      <c r="B69" s="30"/>
      <c r="C69" s="30"/>
      <c r="D69" s="34"/>
      <c r="E69" s="35"/>
      <c r="F69" s="41"/>
    </row>
    <row r="70" spans="1:6" s="5" customFormat="1">
      <c r="A70" s="33"/>
      <c r="B70" s="30"/>
      <c r="C70" s="30"/>
      <c r="D70" s="34"/>
      <c r="E70" s="35"/>
      <c r="F70" s="41"/>
    </row>
    <row r="71" spans="1:6" s="5" customFormat="1">
      <c r="A71" s="33"/>
      <c r="B71" s="30"/>
      <c r="C71" s="30"/>
      <c r="D71" s="34"/>
      <c r="E71" s="35"/>
      <c r="F71" s="41"/>
    </row>
    <row r="72" spans="1:6" s="5" customFormat="1">
      <c r="A72" s="33"/>
      <c r="B72" s="30"/>
      <c r="C72" s="30"/>
      <c r="D72" s="34"/>
      <c r="E72" s="35"/>
      <c r="F72" s="41"/>
    </row>
    <row r="73" spans="1:6" s="5" customFormat="1">
      <c r="A73" s="33"/>
      <c r="B73" s="30"/>
      <c r="C73" s="30"/>
      <c r="D73" s="34"/>
      <c r="E73" s="35"/>
      <c r="F73" s="41"/>
    </row>
    <row r="74" spans="1:6" s="5" customFormat="1">
      <c r="A74" s="33"/>
      <c r="B74" s="30"/>
      <c r="C74" s="30"/>
      <c r="D74" s="34"/>
      <c r="E74" s="35"/>
      <c r="F74" s="41"/>
    </row>
    <row r="75" spans="1:6" s="5" customFormat="1">
      <c r="A75" s="33"/>
      <c r="B75" s="30"/>
      <c r="C75" s="30"/>
      <c r="D75" s="34"/>
      <c r="E75" s="35"/>
      <c r="F75" s="41"/>
    </row>
    <row r="76" spans="1:6" s="5" customFormat="1">
      <c r="A76" s="33"/>
      <c r="B76" s="30"/>
      <c r="C76" s="30"/>
      <c r="D76" s="34"/>
      <c r="E76" s="35"/>
      <c r="F76" s="41"/>
    </row>
    <row r="77" spans="1:6" s="5" customFormat="1">
      <c r="A77" s="33"/>
      <c r="B77" s="30"/>
      <c r="C77" s="30"/>
      <c r="D77" s="34"/>
      <c r="E77" s="35"/>
      <c r="F77" s="41"/>
    </row>
    <row r="78" spans="1:6" s="5" customFormat="1">
      <c r="A78" s="33"/>
      <c r="B78" s="30"/>
      <c r="C78" s="30"/>
      <c r="D78" s="34"/>
      <c r="E78" s="35"/>
      <c r="F78" s="41"/>
    </row>
    <row r="79" spans="1:6" s="5" customFormat="1">
      <c r="A79" s="33"/>
      <c r="B79" s="30"/>
      <c r="C79" s="30"/>
      <c r="D79" s="34"/>
      <c r="E79" s="35"/>
      <c r="F79" s="41"/>
    </row>
    <row r="80" spans="1:6" s="5" customFormat="1">
      <c r="A80" s="33"/>
      <c r="B80" s="30"/>
      <c r="C80" s="30"/>
      <c r="D80" s="34"/>
      <c r="E80" s="35"/>
      <c r="F80" s="41"/>
    </row>
    <row r="81" spans="1:6" s="5" customFormat="1">
      <c r="A81" s="33"/>
      <c r="B81" s="30"/>
      <c r="C81" s="30"/>
      <c r="D81" s="34"/>
      <c r="E81" s="35"/>
      <c r="F81" s="41"/>
    </row>
    <row r="82" spans="1:6" s="5" customFormat="1">
      <c r="A82" s="33"/>
      <c r="B82" s="30"/>
      <c r="C82" s="30"/>
      <c r="D82" s="34"/>
      <c r="E82" s="35"/>
      <c r="F82" s="41"/>
    </row>
    <row r="83" spans="1:6" s="5" customFormat="1">
      <c r="A83" s="33"/>
      <c r="B83" s="30"/>
      <c r="C83" s="30"/>
      <c r="D83" s="34"/>
      <c r="E83" s="35"/>
      <c r="F83" s="41"/>
    </row>
    <row r="84" spans="1:6" s="5" customFormat="1">
      <c r="A84" s="33"/>
      <c r="B84" s="30"/>
      <c r="C84" s="30"/>
      <c r="D84" s="34"/>
      <c r="E84" s="35"/>
      <c r="F84" s="41"/>
    </row>
    <row r="85" spans="1:6" s="5" customFormat="1">
      <c r="A85" s="33"/>
      <c r="B85" s="30"/>
      <c r="C85" s="30"/>
      <c r="D85" s="34"/>
      <c r="E85" s="35"/>
      <c r="F85" s="41"/>
    </row>
    <row r="86" spans="1:6" s="5" customFormat="1">
      <c r="A86" s="33"/>
      <c r="B86" s="30"/>
      <c r="C86" s="30"/>
      <c r="D86" s="34"/>
      <c r="E86" s="35"/>
      <c r="F86" s="41"/>
    </row>
    <row r="87" spans="1:6" s="5" customFormat="1">
      <c r="A87" s="33"/>
      <c r="B87" s="30"/>
      <c r="C87" s="30"/>
      <c r="D87" s="34"/>
      <c r="E87" s="35"/>
      <c r="F87" s="41"/>
    </row>
    <row r="88" spans="1:6" s="5" customFormat="1">
      <c r="A88" s="33"/>
      <c r="B88" s="30"/>
      <c r="C88" s="30"/>
      <c r="D88" s="34"/>
      <c r="E88" s="35"/>
      <c r="F88" s="41"/>
    </row>
    <row r="89" spans="1:6" s="5" customFormat="1">
      <c r="A89" s="33"/>
      <c r="B89" s="30"/>
      <c r="C89" s="30"/>
      <c r="D89" s="34"/>
      <c r="E89" s="35"/>
      <c r="F89" s="41"/>
    </row>
    <row r="90" spans="1:6" s="5" customFormat="1">
      <c r="A90" s="33"/>
      <c r="B90" s="30"/>
      <c r="C90" s="30"/>
      <c r="D90" s="34"/>
      <c r="E90" s="35"/>
      <c r="F90" s="41"/>
    </row>
    <row r="91" spans="1:6" s="5" customFormat="1">
      <c r="A91" s="33"/>
      <c r="B91" s="30"/>
      <c r="C91" s="30"/>
      <c r="D91" s="34"/>
      <c r="E91" s="35"/>
      <c r="F91" s="41"/>
    </row>
    <row r="92" spans="1:6" s="5" customFormat="1">
      <c r="A92" s="33"/>
      <c r="B92" s="30"/>
      <c r="C92" s="30"/>
      <c r="D92" s="34"/>
      <c r="E92" s="35"/>
      <c r="F92" s="41"/>
    </row>
    <row r="93" spans="1:6" s="5" customFormat="1">
      <c r="A93" s="33"/>
      <c r="B93" s="30"/>
      <c r="C93" s="30"/>
      <c r="D93" s="34"/>
      <c r="E93" s="35"/>
      <c r="F93" s="41"/>
    </row>
    <row r="94" spans="1:6" s="5" customFormat="1">
      <c r="A94" s="33"/>
      <c r="B94" s="30"/>
      <c r="C94" s="30"/>
      <c r="D94" s="34"/>
      <c r="E94" s="35"/>
      <c r="F94" s="41"/>
    </row>
    <row r="95" spans="1:6" s="5" customFormat="1">
      <c r="A95" s="33"/>
      <c r="B95" s="30"/>
      <c r="C95" s="30"/>
      <c r="D95" s="34"/>
      <c r="E95" s="35"/>
      <c r="F95" s="41"/>
    </row>
    <row r="96" spans="1:6" s="5" customFormat="1">
      <c r="A96" s="33"/>
      <c r="B96" s="30"/>
      <c r="C96" s="30"/>
      <c r="D96" s="34"/>
      <c r="E96" s="35"/>
      <c r="F96" s="41"/>
    </row>
    <row r="97" spans="1:6" s="5" customFormat="1">
      <c r="A97" s="33"/>
      <c r="B97" s="30"/>
      <c r="C97" s="30"/>
      <c r="D97" s="34"/>
      <c r="E97" s="35"/>
      <c r="F97" s="41"/>
    </row>
    <row r="98" spans="1:6" s="5" customFormat="1">
      <c r="A98" s="33"/>
      <c r="B98" s="30"/>
      <c r="C98" s="30"/>
      <c r="D98" s="34"/>
      <c r="E98" s="35"/>
      <c r="F98" s="41"/>
    </row>
    <row r="99" spans="1:6" s="5" customFormat="1">
      <c r="A99" s="33"/>
      <c r="B99" s="30"/>
      <c r="C99" s="30"/>
      <c r="D99" s="34"/>
      <c r="E99" s="35"/>
      <c r="F99" s="41"/>
    </row>
    <row r="100" spans="1:6" s="5" customFormat="1">
      <c r="A100" s="33"/>
      <c r="B100" s="30"/>
      <c r="C100" s="30"/>
      <c r="D100" s="34"/>
      <c r="E100" s="35"/>
      <c r="F100" s="41"/>
    </row>
    <row r="101" spans="1:6" s="5" customFormat="1">
      <c r="A101" s="33"/>
      <c r="B101" s="30"/>
      <c r="C101" s="30"/>
      <c r="D101" s="34"/>
      <c r="E101" s="35"/>
      <c r="F101" s="41"/>
    </row>
    <row r="102" spans="1:6" s="5" customFormat="1">
      <c r="A102" s="33"/>
      <c r="B102" s="30"/>
      <c r="C102" s="30"/>
      <c r="D102" s="34"/>
      <c r="E102" s="35"/>
      <c r="F102" s="41"/>
    </row>
    <row r="103" spans="1:6" s="5" customFormat="1">
      <c r="A103" s="33"/>
      <c r="B103" s="30"/>
      <c r="C103" s="30"/>
      <c r="D103" s="34"/>
      <c r="E103" s="35"/>
      <c r="F103" s="41"/>
    </row>
    <row r="104" spans="1:6" s="5" customFormat="1">
      <c r="A104" s="33"/>
      <c r="B104" s="30"/>
      <c r="C104" s="30"/>
      <c r="D104" s="34"/>
      <c r="E104" s="35"/>
      <c r="F104" s="41"/>
    </row>
    <row r="105" spans="1:6" s="5" customFormat="1">
      <c r="A105" s="33"/>
      <c r="B105" s="30"/>
      <c r="C105" s="30"/>
      <c r="D105" s="34"/>
      <c r="E105" s="35"/>
      <c r="F105" s="41"/>
    </row>
    <row r="106" spans="1:6" s="5" customFormat="1">
      <c r="A106" s="33"/>
      <c r="B106" s="30"/>
      <c r="C106" s="30"/>
      <c r="D106" s="34"/>
      <c r="E106" s="35"/>
      <c r="F106" s="41"/>
    </row>
    <row r="107" spans="1:6" s="5" customFormat="1">
      <c r="A107" s="33"/>
      <c r="B107" s="30"/>
      <c r="C107" s="30"/>
      <c r="D107" s="34"/>
      <c r="E107" s="35"/>
      <c r="F107" s="41"/>
    </row>
    <row r="108" spans="1:6" s="5" customFormat="1">
      <c r="A108" s="33"/>
      <c r="B108" s="30"/>
      <c r="C108" s="30"/>
      <c r="D108" s="34"/>
      <c r="E108" s="35"/>
      <c r="F108" s="41"/>
    </row>
    <row r="109" spans="1:6" s="5" customFormat="1">
      <c r="A109" s="33"/>
      <c r="B109" s="30"/>
      <c r="C109" s="30"/>
      <c r="D109" s="34"/>
      <c r="E109" s="35"/>
      <c r="F109" s="41"/>
    </row>
    <row r="110" spans="1:6" s="5" customFormat="1">
      <c r="A110" s="33"/>
      <c r="B110" s="30"/>
      <c r="C110" s="30"/>
      <c r="D110" s="34"/>
      <c r="E110" s="35"/>
      <c r="F110" s="41"/>
    </row>
    <row r="111" spans="1:6" s="5" customFormat="1">
      <c r="A111" s="33"/>
      <c r="B111" s="30"/>
      <c r="C111" s="30"/>
      <c r="D111" s="34"/>
      <c r="E111" s="35"/>
      <c r="F111" s="41"/>
    </row>
    <row r="112" spans="1:6" s="5" customFormat="1">
      <c r="A112" s="33"/>
      <c r="B112" s="30"/>
      <c r="C112" s="30"/>
      <c r="D112" s="34"/>
      <c r="E112" s="35"/>
      <c r="F112" s="41"/>
    </row>
    <row r="113" spans="1:6" s="5" customFormat="1">
      <c r="A113" s="33"/>
      <c r="B113" s="30"/>
      <c r="C113" s="30"/>
      <c r="D113" s="34"/>
      <c r="E113" s="35"/>
      <c r="F113" s="41"/>
    </row>
    <row r="114" spans="1:6" s="5" customFormat="1">
      <c r="A114" s="33"/>
      <c r="B114" s="30"/>
      <c r="C114" s="30"/>
      <c r="D114" s="34"/>
      <c r="E114" s="35"/>
      <c r="F114" s="41"/>
    </row>
    <row r="115" spans="1:6" s="5" customFormat="1">
      <c r="A115" s="33"/>
      <c r="B115" s="30"/>
      <c r="C115" s="30"/>
      <c r="D115" s="34"/>
      <c r="E115" s="35"/>
      <c r="F115" s="41"/>
    </row>
    <row r="116" spans="1:6" s="5" customFormat="1">
      <c r="A116" s="33"/>
      <c r="B116" s="30"/>
      <c r="C116" s="30"/>
      <c r="D116" s="34"/>
      <c r="E116" s="35"/>
      <c r="F116" s="41"/>
    </row>
    <row r="117" spans="1:6" s="5" customFormat="1">
      <c r="A117" s="33"/>
      <c r="B117" s="30"/>
      <c r="C117" s="30"/>
      <c r="D117" s="34"/>
      <c r="E117" s="35"/>
      <c r="F117" s="41"/>
    </row>
    <row r="118" spans="1:6" s="5" customFormat="1">
      <c r="A118" s="33"/>
      <c r="B118" s="30"/>
      <c r="C118" s="30"/>
      <c r="D118" s="34"/>
      <c r="E118" s="35"/>
      <c r="F118" s="41"/>
    </row>
    <row r="119" spans="1:6" s="5" customFormat="1">
      <c r="A119" s="33"/>
      <c r="B119" s="30"/>
      <c r="C119" s="30"/>
      <c r="D119" s="34"/>
      <c r="E119" s="35"/>
      <c r="F119" s="41"/>
    </row>
    <row r="120" spans="1:6" s="5" customFormat="1">
      <c r="A120" s="33"/>
      <c r="B120" s="30"/>
      <c r="C120" s="30"/>
      <c r="D120" s="34"/>
      <c r="E120" s="35"/>
      <c r="F120" s="41"/>
    </row>
    <row r="121" spans="1:6" s="5" customFormat="1">
      <c r="A121" s="33"/>
      <c r="B121" s="30"/>
      <c r="C121" s="30"/>
      <c r="D121" s="34"/>
      <c r="E121" s="35"/>
      <c r="F121" s="41"/>
    </row>
    <row r="122" spans="1:6" s="5" customFormat="1">
      <c r="A122" s="33"/>
      <c r="B122" s="30"/>
      <c r="C122" s="30"/>
      <c r="D122" s="34"/>
      <c r="E122" s="35"/>
      <c r="F122" s="41"/>
    </row>
    <row r="123" spans="1:6" s="5" customFormat="1">
      <c r="A123" s="33"/>
      <c r="B123" s="30"/>
      <c r="C123" s="30"/>
      <c r="D123" s="34"/>
      <c r="E123" s="35"/>
      <c r="F123" s="41"/>
    </row>
    <row r="124" spans="1:6">
      <c r="A124" s="42"/>
      <c r="B124" s="43"/>
      <c r="C124" s="43"/>
      <c r="D124" s="44"/>
      <c r="E124" s="45"/>
      <c r="F124" s="46"/>
    </row>
  </sheetData>
  <autoFilter ref="A2:F18"/>
  <mergeCells count="1">
    <mergeCell ref="A1:F1"/>
  </mergeCells>
  <phoneticPr fontId="38" type="noConversion"/>
  <printOptions horizontalCentered="1"/>
  <pageMargins left="0.196527777777778" right="0.196527777777778" top="0.39305555555555599" bottom="0.47222222222222199" header="0.196527777777778" footer="0.23611111111111099"/>
  <pageSetup paperSize="9" scale="78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13</vt:i4>
      </vt:variant>
    </vt:vector>
  </HeadingPairs>
  <TitlesOfParts>
    <vt:vector size="20" baseType="lpstr">
      <vt:lpstr>汇总</vt:lpstr>
      <vt:lpstr>家具</vt:lpstr>
      <vt:lpstr>装饰装修</vt:lpstr>
      <vt:lpstr>给排水</vt:lpstr>
      <vt:lpstr>电器</vt:lpstr>
      <vt:lpstr>排风</vt:lpstr>
      <vt:lpstr>空调</vt:lpstr>
      <vt:lpstr>电器!Print_Area</vt:lpstr>
      <vt:lpstr>给排水!Print_Area</vt:lpstr>
      <vt:lpstr>汇总!Print_Area</vt:lpstr>
      <vt:lpstr>家具!Print_Area</vt:lpstr>
      <vt:lpstr>空调!Print_Area</vt:lpstr>
      <vt:lpstr>排风!Print_Area</vt:lpstr>
      <vt:lpstr>装饰装修!Print_Area</vt:lpstr>
      <vt:lpstr>电器!Print_Titles</vt:lpstr>
      <vt:lpstr>给排水!Print_Titles</vt:lpstr>
      <vt:lpstr>家具!Print_Titles</vt:lpstr>
      <vt:lpstr>空调!Print_Titles</vt:lpstr>
      <vt:lpstr>排风!Print_Titles</vt:lpstr>
      <vt:lpstr>装饰装修!Print_Titles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DXY-CZH01</cp:lastModifiedBy>
  <cp:revision>1</cp:revision>
  <cp:lastPrinted>2021-12-23T00:23:39Z</cp:lastPrinted>
  <dcterms:created xsi:type="dcterms:W3CDTF">2015-09-10T03:54:00Z</dcterms:created>
  <dcterms:modified xsi:type="dcterms:W3CDTF">2021-12-23T00:26:02Z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  <property fmtid="{D5CDD505-2E9C-101B-9397-08002B2CF9AE}" pid="3" name="ICV">
    <vt:lpwstr>35F07519D26C411582CE0C74872ACFF3</vt:lpwstr>
  </property>
</Properties>
</file>